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bbenjamin\Downloads\Temp\S&amp;T 20100\"/>
    </mc:Choice>
  </mc:AlternateContent>
  <xr:revisionPtr revIDLastSave="0" documentId="13_ncr:1_{66B7A5F0-7B3A-4C03-A736-C47DE23644F2}" xr6:coauthVersionLast="47" xr6:coauthVersionMax="47" xr10:uidLastSave="{00000000-0000-0000-0000-000000000000}"/>
  <bookViews>
    <workbookView xWindow="27645" yWindow="-21900" windowWidth="38640" windowHeight="21120" xr2:uid="{A0227E8F-6BE5-4961-AF2F-493699649F61}"/>
  </bookViews>
  <sheets>
    <sheet name="Metadata" sheetId="13" r:id="rId1"/>
    <sheet name="Generator Baseline IR&amp;PI Data" sheetId="2" r:id="rId2"/>
    <sheet name="Test #1 (CO2) Fault #1 Data " sheetId="7" r:id="rId3"/>
    <sheet name="G2 After Fault#2 (HWM) Data" sheetId="9" r:id="rId4"/>
    <sheet name="G2 After Fault#3 (HWM) Data" sheetId="11"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 i="2" l="1"/>
  <c r="X13" i="2"/>
  <c r="X14" i="2"/>
  <c r="X15" i="2"/>
  <c r="X16" i="2"/>
  <c r="X17" i="2"/>
  <c r="X18" i="2"/>
  <c r="X19" i="2"/>
  <c r="X20" i="2"/>
  <c r="X21" i="2"/>
  <c r="X22" i="2"/>
  <c r="X23" i="2"/>
  <c r="X11" i="2"/>
  <c r="S12" i="2"/>
  <c r="S13" i="2"/>
  <c r="S14" i="2"/>
  <c r="S15" i="2"/>
  <c r="S16" i="2"/>
  <c r="S17" i="2"/>
  <c r="S18" i="2"/>
  <c r="S19" i="2"/>
  <c r="S20" i="2"/>
  <c r="S21" i="2"/>
  <c r="S22" i="2"/>
  <c r="S23" i="2"/>
  <c r="S11" i="2"/>
  <c r="N12" i="2"/>
  <c r="N13" i="2"/>
  <c r="N14" i="2"/>
  <c r="N15" i="2"/>
  <c r="N16" i="2"/>
  <c r="N17" i="2"/>
  <c r="N18" i="2"/>
  <c r="N19" i="2"/>
  <c r="N20" i="2"/>
  <c r="N21" i="2"/>
  <c r="N22" i="2"/>
  <c r="N23" i="2"/>
  <c r="N11" i="2"/>
  <c r="I12" i="2"/>
  <c r="I13" i="2"/>
  <c r="I14" i="2"/>
  <c r="I15" i="2"/>
  <c r="I16" i="2"/>
  <c r="I17" i="2"/>
  <c r="I18" i="2"/>
  <c r="I19" i="2"/>
  <c r="I20" i="2"/>
  <c r="I21" i="2"/>
  <c r="I22" i="2"/>
  <c r="I23" i="2"/>
  <c r="I11" i="2"/>
  <c r="D12" i="2"/>
  <c r="D13" i="2"/>
  <c r="D14" i="2"/>
  <c r="D15" i="2"/>
  <c r="D16" i="2"/>
  <c r="D17" i="2"/>
  <c r="D18" i="2"/>
  <c r="D19" i="2"/>
  <c r="D20" i="2"/>
  <c r="D21" i="2"/>
  <c r="D22" i="2"/>
  <c r="D23" i="2"/>
  <c r="D11" i="2"/>
  <c r="I12" i="11"/>
  <c r="I13" i="11"/>
  <c r="I14" i="11"/>
  <c r="I15" i="11"/>
  <c r="I16" i="11"/>
  <c r="I17" i="11"/>
  <c r="I18" i="11"/>
  <c r="I19" i="11"/>
  <c r="I20" i="11"/>
  <c r="I21" i="11"/>
  <c r="I22" i="11"/>
  <c r="I23" i="11"/>
  <c r="I11" i="11"/>
  <c r="D12" i="11"/>
  <c r="D13" i="11"/>
  <c r="D14" i="11"/>
  <c r="D15" i="11"/>
  <c r="D16" i="11"/>
  <c r="D17" i="11"/>
  <c r="D18" i="11"/>
  <c r="D19" i="11"/>
  <c r="D20" i="11"/>
  <c r="D21" i="11"/>
  <c r="D22" i="11"/>
  <c r="D23" i="11"/>
  <c r="D11" i="11"/>
  <c r="I12" i="7"/>
  <c r="I13" i="7"/>
  <c r="I14" i="7"/>
  <c r="I15" i="7"/>
  <c r="I16" i="7"/>
  <c r="I17" i="7"/>
  <c r="I18" i="7"/>
  <c r="I19" i="7"/>
  <c r="I20" i="7"/>
  <c r="I21" i="7"/>
  <c r="I22" i="7"/>
  <c r="I23" i="7"/>
  <c r="I11" i="7"/>
  <c r="D12" i="7"/>
  <c r="D13" i="7"/>
  <c r="D14" i="7"/>
  <c r="D15" i="7"/>
  <c r="D16" i="7"/>
  <c r="D17" i="7"/>
  <c r="D18" i="7"/>
  <c r="D19" i="7"/>
  <c r="D20" i="7"/>
  <c r="D21" i="7"/>
  <c r="D22" i="7"/>
  <c r="D23" i="7"/>
  <c r="D11" i="7"/>
  <c r="I12" i="9"/>
  <c r="I13" i="9"/>
  <c r="I14" i="9"/>
  <c r="I15" i="9"/>
  <c r="I16" i="9"/>
  <c r="I17" i="9"/>
  <c r="I18" i="9"/>
  <c r="I19" i="9"/>
  <c r="I20" i="9"/>
  <c r="I21" i="9"/>
  <c r="I22" i="9"/>
  <c r="I23" i="9"/>
  <c r="I11" i="9"/>
  <c r="D12" i="9"/>
  <c r="D13" i="9"/>
  <c r="D14" i="9"/>
  <c r="D15" i="9"/>
  <c r="D16" i="9"/>
  <c r="D17" i="9"/>
  <c r="D18" i="9"/>
  <c r="D19" i="9"/>
  <c r="D20" i="9"/>
  <c r="D21" i="9"/>
  <c r="D22" i="9"/>
  <c r="D23" i="9"/>
  <c r="D11" i="9"/>
  <c r="C11" i="11"/>
  <c r="W12" i="2" l="1"/>
  <c r="W13" i="2"/>
  <c r="W14" i="2"/>
  <c r="W15" i="2"/>
  <c r="W16" i="2"/>
  <c r="W17" i="2"/>
  <c r="W18" i="2"/>
  <c r="W19" i="2"/>
  <c r="W20" i="2"/>
  <c r="W21" i="2"/>
  <c r="W22" i="2"/>
  <c r="W23" i="2"/>
  <c r="W11" i="2"/>
  <c r="R12" i="2"/>
  <c r="R13" i="2"/>
  <c r="R14" i="2"/>
  <c r="R15" i="2"/>
  <c r="R16" i="2"/>
  <c r="R17" i="2"/>
  <c r="R18" i="2"/>
  <c r="R19" i="2"/>
  <c r="R20" i="2"/>
  <c r="R21" i="2"/>
  <c r="R22" i="2"/>
  <c r="R23" i="2"/>
  <c r="R11" i="2"/>
  <c r="M12" i="2"/>
  <c r="M13" i="2"/>
  <c r="M14" i="2"/>
  <c r="M15" i="2"/>
  <c r="M16" i="2"/>
  <c r="M17" i="2"/>
  <c r="M18" i="2"/>
  <c r="M19" i="2"/>
  <c r="M20" i="2"/>
  <c r="M21" i="2"/>
  <c r="M22" i="2"/>
  <c r="M23" i="2"/>
  <c r="H12" i="2"/>
  <c r="H13" i="2"/>
  <c r="H14" i="2"/>
  <c r="H15" i="2"/>
  <c r="H16" i="2"/>
  <c r="H17" i="2"/>
  <c r="H18" i="2"/>
  <c r="H19" i="2"/>
  <c r="H20" i="2"/>
  <c r="H21" i="2"/>
  <c r="H22" i="2"/>
  <c r="H23" i="2"/>
  <c r="H11" i="2"/>
  <c r="C12" i="2"/>
  <c r="C13" i="2"/>
  <c r="C14" i="2"/>
  <c r="C15" i="2"/>
  <c r="C16" i="2"/>
  <c r="C17" i="2"/>
  <c r="C18" i="2"/>
  <c r="C19" i="2"/>
  <c r="C20" i="2"/>
  <c r="C21" i="2"/>
  <c r="C22" i="2"/>
  <c r="C23" i="2"/>
  <c r="C11" i="2"/>
  <c r="M11" i="2"/>
  <c r="G25" i="11"/>
  <c r="B25" i="11"/>
  <c r="H23" i="11"/>
  <c r="C23" i="11"/>
  <c r="H22" i="11"/>
  <c r="C22" i="11"/>
  <c r="H21" i="11"/>
  <c r="C21" i="11"/>
  <c r="H20" i="11"/>
  <c r="C20" i="11"/>
  <c r="H19" i="11"/>
  <c r="C19" i="11"/>
  <c r="H18" i="11"/>
  <c r="C18" i="11"/>
  <c r="H17" i="11"/>
  <c r="C17" i="11"/>
  <c r="H16" i="11"/>
  <c r="C16" i="11"/>
  <c r="H15" i="11"/>
  <c r="C15" i="11"/>
  <c r="H14" i="11"/>
  <c r="C14" i="11"/>
  <c r="H13" i="11"/>
  <c r="C13" i="11"/>
  <c r="H12" i="11"/>
  <c r="C12" i="11"/>
  <c r="H11" i="11"/>
  <c r="C11" i="7"/>
  <c r="L25" i="2"/>
  <c r="G25" i="9"/>
  <c r="H23" i="9"/>
  <c r="H22" i="9"/>
  <c r="H21" i="9"/>
  <c r="H20" i="9"/>
  <c r="H19" i="9"/>
  <c r="H18" i="9"/>
  <c r="H17" i="9"/>
  <c r="H16" i="9"/>
  <c r="H15" i="9"/>
  <c r="H14" i="9"/>
  <c r="H13" i="9"/>
  <c r="H12" i="9"/>
  <c r="H11" i="9"/>
  <c r="B25" i="9"/>
  <c r="C23" i="9"/>
  <c r="C22" i="9"/>
  <c r="C21" i="9"/>
  <c r="C20" i="9"/>
  <c r="C19" i="9"/>
  <c r="C18" i="9"/>
  <c r="C17" i="9"/>
  <c r="C16" i="9"/>
  <c r="C15" i="9"/>
  <c r="C14" i="9"/>
  <c r="C13" i="9"/>
  <c r="C12" i="9"/>
  <c r="C11" i="9"/>
  <c r="V25" i="2"/>
  <c r="G25" i="7"/>
  <c r="H23" i="7"/>
  <c r="H22" i="7"/>
  <c r="H21" i="7"/>
  <c r="H20" i="7"/>
  <c r="H19" i="7"/>
  <c r="H18" i="7"/>
  <c r="H17" i="7"/>
  <c r="H16" i="7"/>
  <c r="H15" i="7"/>
  <c r="H14" i="7"/>
  <c r="H13" i="7"/>
  <c r="H12" i="7"/>
  <c r="H11" i="7"/>
  <c r="B25" i="7"/>
  <c r="C23" i="7"/>
  <c r="C22" i="7"/>
  <c r="C21" i="7"/>
  <c r="C20" i="7"/>
  <c r="C19" i="7"/>
  <c r="C18" i="7"/>
  <c r="C17" i="7"/>
  <c r="C16" i="7"/>
  <c r="C15" i="7"/>
  <c r="C14" i="7"/>
  <c r="C13" i="7"/>
  <c r="C12" i="7"/>
  <c r="Q25" i="2"/>
  <c r="G25" i="2"/>
  <c r="B25" i="2" l="1"/>
</calcChain>
</file>

<file path=xl/sharedStrings.xml><?xml version="1.0" encoding="utf-8"?>
<sst xmlns="http://schemas.openxmlformats.org/spreadsheetml/2006/main" count="258" uniqueCount="78">
  <si>
    <t>Vdc</t>
  </si>
  <si>
    <t>Time (s)</t>
  </si>
  <si>
    <r>
      <t>Resitance (G</t>
    </r>
    <r>
      <rPr>
        <b/>
        <sz val="10"/>
        <rFont val="Calibri"/>
        <family val="2"/>
      </rPr>
      <t>Ω</t>
    </r>
    <r>
      <rPr>
        <b/>
        <sz val="10"/>
        <rFont val="Arial"/>
        <family val="2"/>
      </rPr>
      <t>)</t>
    </r>
  </si>
  <si>
    <t>PI</t>
  </si>
  <si>
    <t>Phase A</t>
  </si>
  <si>
    <t>Phase B</t>
  </si>
  <si>
    <t>Phase C</t>
  </si>
  <si>
    <t>Date</t>
  </si>
  <si>
    <t>Test Equipment</t>
  </si>
  <si>
    <t>Test Voltage</t>
  </si>
  <si>
    <t>Bulk Test</t>
  </si>
  <si>
    <t>Field Winding</t>
  </si>
  <si>
    <t>Humidity</t>
  </si>
  <si>
    <t>% R/H</t>
  </si>
  <si>
    <t>C</t>
  </si>
  <si>
    <t>Ambient Temp</t>
  </si>
  <si>
    <t>RTD Temp</t>
  </si>
  <si>
    <t>Corrected to 40C</t>
  </si>
  <si>
    <t>Winding IR Temp</t>
  </si>
  <si>
    <t>Start Time</t>
  </si>
  <si>
    <t>by IR</t>
  </si>
  <si>
    <t>Bulk Test (Phase A, B, &amp; C connected together - tested simultaneously)</t>
  </si>
  <si>
    <t>Megger S1-1568</t>
  </si>
  <si>
    <t>Notes:
Testing Not performed because fire suppression media did not enter the air housing. In the interest of time this testing was not performed.</t>
  </si>
  <si>
    <t>Notes:
Min Allowed IR1 = 80 kilo-Ohms
Data Summary at End of Test: PI = 3.53, 36.8nA, 81nF, 510V
Charging Negative (negative output to winding copper)</t>
  </si>
  <si>
    <t>Notes: File #did not save data
Min Allowed PI = 1.0
Min Allowed IR1 = 18 Mega-Ohms
Data Summary at End of Test: PI = 4.85, 295nA, 169nF, 5103V</t>
  </si>
  <si>
    <t>Notes:
Min Allowed PI = 1.0
Min Allowed IR1 = 18 Mega-Ohms
Data Summary at End of Test: PI = 4.85, 295nA, 169nF, 5103V</t>
  </si>
  <si>
    <t>Notes:
Min Allowed PI = 1.0
Min Allowed  IR1 = 18 Mega-Ohms
Data Summary at End of Test: PI = 4.72, 283nA, 168nF, 5103V</t>
  </si>
  <si>
    <t>Notes:
Min Allowed PI = 1.0
Min Allowed IR1 = 7.1 Mega-Ohms (for 3-phase configuration)
Data Summary at End of Test: PI = 4.82, 669nA, 479nF, 5103V</t>
  </si>
  <si>
    <t xml:space="preserve">Notes: File #
Min Allowed PI = 1.0
Min Allowed IR1 = 7.1 Mega-Ohms (for 3-phase confirguration)
TEST NOT PERFORMED!
</t>
  </si>
  <si>
    <t xml:space="preserve">Notes: File #
Min Allowed IR1 = 80 kilo-Ohms
TEST NOT PERFORMED!
</t>
  </si>
  <si>
    <t>0735</t>
  </si>
  <si>
    <t>0846</t>
  </si>
  <si>
    <t>0812</t>
  </si>
  <si>
    <t>0800</t>
  </si>
  <si>
    <t xml:space="preserve">Notes:
Min Allowed IR1 = 80 kilo-Ohms
</t>
  </si>
  <si>
    <t xml:space="preserve">Notes:
Min Allowed PI = 1.0
Min Allowed IR1 = 7.1 Mega-Ohms
</t>
  </si>
  <si>
    <r>
      <t>Current (</t>
    </r>
    <r>
      <rPr>
        <b/>
        <sz val="10"/>
        <rFont val="Aptos Narrow"/>
        <family val="2"/>
      </rPr>
      <t>µ</t>
    </r>
    <r>
      <rPr>
        <b/>
        <sz val="10"/>
        <rFont val="Arial"/>
        <family val="2"/>
      </rPr>
      <t>A)</t>
    </r>
  </si>
  <si>
    <t>Current (µA)</t>
  </si>
  <si>
    <t xml:space="preserve">Notes:
Min Allowed = 80 kilo-Ohms
</t>
  </si>
  <si>
    <t>Baseline (pre-fault testing) Data - Generator Stator and Field Winding Insulation Resistance (IR) and Polarization Index (PI) Test Results</t>
  </si>
  <si>
    <t>Generator Stator and Field Winding Insulation Resistance (IR) and Polarization Index (PI) Test Results
After Fault #1 with CO2 Fire Suppression Media</t>
  </si>
  <si>
    <t>Generator Stator Winding and Field Winding Insulation Resistance (IR) and Polarization Index (PI) Test Results
After Fault #2 - Hybrid Fire Suppression System Media</t>
  </si>
  <si>
    <t>Generator Stator Winding and Field Winding Insulation Resistance (IR) and Polarization Index (PI) Test Results
After Fault #3 - Hybrid Fire Suppression System Media</t>
  </si>
  <si>
    <t>Metadata</t>
  </si>
  <si>
    <t>Dataset Title</t>
  </si>
  <si>
    <t>Authors</t>
  </si>
  <si>
    <t>Publisher</t>
  </si>
  <si>
    <t>Bureau of Reclamation</t>
  </si>
  <si>
    <t>Publisher Location</t>
  </si>
  <si>
    <t>Denver, CO, USA</t>
  </si>
  <si>
    <t>Dataset Publication Date</t>
  </si>
  <si>
    <t>Associated S&amp;T Project</t>
  </si>
  <si>
    <t>Dataset Description</t>
  </si>
  <si>
    <t>Purpose of Data Collection</t>
  </si>
  <si>
    <t>Data Collection Methods</t>
  </si>
  <si>
    <t>QA/QC Procedures</t>
  </si>
  <si>
    <t>Data Processing Information</t>
  </si>
  <si>
    <t>Geographic/Location Information</t>
  </si>
  <si>
    <t>Units and Measurement Definitions</t>
  </si>
  <si>
    <t>Acronyms and Definitions</t>
  </si>
  <si>
    <t>Limitations &amp; Notes</t>
  </si>
  <si>
    <t>Recommended Citation</t>
  </si>
  <si>
    <t>IR and PI tests were performed using a Megger S1‑1568 insulation tester. PI = IR at 10 minutes / IR at 1 minute. IR values were corrected to 40°C using the instrument’s standard correction factor. Tests followed standard generator insulation test procedures for baseline, bulk, and field windings. Environmental conditions (ambient temperature, RTD temperature, humidity) were recorded during each test sequence.</t>
  </si>
  <si>
    <t>This dataset contains baseline and post‑fault Insulation Resistance (IR) and Polarization Index (PI) test results for generator stator windings and field windings. Testing was performed using a Megger S1‑1568 insulation tester. 
The dataset includes:
Baseline testing for Phase A, Phase B, Phase C, Bulk (3‑phase), and Field Winding
After‑Fault #1 (CO₂ suppression) – tests not performed because suppression media did not enter the air housing
After‑Fault #2 (Hybrid Water Mist media) – IR/PI test results included
After‑Fault #3 (Hybrid Water Mist media) – IR/PI test results included
Measurements include corrected IR readings (to 40°C), PI values, leakage current (µA), environmental conditions (temperature, humidity), and test voltages (500–5103 Vdc).</t>
  </si>
  <si>
    <t>Test Instrument calibration verified via Megger S1‑1568
Temperature corrections applied uniformly to IR values per IEEE 43 standard for thermoplastic insulation systems.
Minimum acceptance criteria noted in test records:
Min Allowed PI = 1.0 (Not based on IEEE standard. Exception is based on subject matter expert experience and extreme conditions imposed on the generator during repeat fault testing and short-duration operation of the generator (experiment performed prior to refurbishment).
Min Allowed IR1 = 18 MΩ (phase tests)
Min Allowed IR1 = 7.1 MΩ (3‑phase bulk configuration)
Min Allowed IR1 = 80 kΩ (field winding)
Fault #1 test excluded due to lack of media exposure; documented accordingly in report.</t>
  </si>
  <si>
    <t>IR: GΩ (corrected to 40°C)
Leakage Current: µA
Test Voltage: Vdc
PI: dimensionless ratio (IR₆₀₀s / IR₆₀s)
Temperature: °C
Humidity: % Relative Humidity</t>
  </si>
  <si>
    <t>IR – Insulation Resistance
PI – Polarization Index
RTD – Resistance Temperature Detector
HWM – Hybrid Water Mist
CO₂ – Carbon Dioxide suppression system
GΩ / MΩ – Gigaohm / Megaohm
µA – Microampere</t>
  </si>
  <si>
    <t>Fault #1 IR/PI tests were not performed because suppression media did not enter the air housing.
Baseline Field Winding test file did not save complete data, noted in source Excel.
PI and IR minimum acceptable values should be interpreted according to generator manufacturer or Reclamation maintenance guidelines.
Some environmental readings vary slightly due to test operator timing.</t>
  </si>
  <si>
    <r>
      <t xml:space="preserve">Testing performed on </t>
    </r>
    <r>
      <rPr>
        <b/>
        <sz val="10"/>
        <rFont val="Segoe UI"/>
        <family val="2"/>
      </rPr>
      <t>Hydroelectric Generator</t>
    </r>
    <r>
      <rPr>
        <sz val="10"/>
        <rFont val="Segoe UI"/>
        <family val="2"/>
      </rPr>
      <t>.
Location type: Hydroelectric Powerplant - Asset = Generator.</t>
    </r>
  </si>
  <si>
    <t>Link to RISE Catalog Item</t>
  </si>
  <si>
    <t>S&amp;T Project 20100: Evaluation of Alternative Fire Suppression Methods for Generators for Improved Safety, Effectiveness and Reliability</t>
  </si>
  <si>
    <t>Eric Eastment</t>
  </si>
  <si>
    <t>To evaluate generator stator and field winding insulation health under baseline conditions and after exposure to various fire suppression media, providing quantitative IR and PI metrics used to assess degradation or confirm compliance with minimum acceptable thresholds.</t>
  </si>
  <si>
    <t>Insulation Resistance and Polarization Index Testing of Generator Stator and Field Windings</t>
  </si>
  <si>
    <t>https://data.usbr.gov/catalog/8534/item/133949</t>
  </si>
  <si>
    <t>Bureau of Reclamation. 2026. Insulation Resistance and Polarization Index Testing of Generator Stator and Field Windings. Bureau of Reclamation, Technical Service Center, Denver, Colorado.</t>
  </si>
  <si>
    <t>Raw test tables were reorganized into structured tabular format. Data was entered manually into spreadsheet as readings appeared on the test instrument. Time steps (15s – 600s) and measurements are preserved as captured. Notes from operators were transferred into the “Notes”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</si>
</sst>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2" x14ac:knownFonts="1">
    <font>
      <sz val="10"/>
      <name val="Arial"/>
    </font>
    <font>
      <sz val="8"/>
      <name val="Arial"/>
      <family val="2"/>
    </font>
    <font>
      <sz val="10"/>
      <name val="Arial"/>
      <family val="2"/>
    </font>
    <font>
      <b/>
      <sz val="10"/>
      <name val="Arial"/>
      <family val="2"/>
    </font>
    <font>
      <b/>
      <sz val="12"/>
      <name val="Arial"/>
      <family val="2"/>
    </font>
    <font>
      <b/>
      <sz val="10"/>
      <name val="Calibri"/>
      <family val="2"/>
    </font>
    <font>
      <b/>
      <sz val="10"/>
      <color rgb="FFC00000"/>
      <name val="Arial"/>
      <family val="2"/>
    </font>
    <font>
      <sz val="10"/>
      <color rgb="FFC00000"/>
      <name val="Arial"/>
      <family val="2"/>
    </font>
    <font>
      <b/>
      <sz val="10"/>
      <name val="Aptos Narrow"/>
      <family val="2"/>
    </font>
    <font>
      <sz val="7"/>
      <name val="Segoe UI"/>
      <family val="2"/>
    </font>
    <font>
      <b/>
      <sz val="10"/>
      <name val="Segoe UI"/>
      <family val="2"/>
    </font>
    <font>
      <sz val="10"/>
      <name val="Segoe UI"/>
      <family val="2"/>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38">
    <xf numFmtId="0" fontId="0" fillId="0" borderId="0" xfId="0"/>
    <xf numFmtId="0" fontId="0" fillId="0" borderId="0" xfId="0" applyAlignment="1">
      <alignment vertical="center"/>
    </xf>
    <xf numFmtId="0" fontId="0" fillId="0" borderId="11" xfId="0"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0" fillId="0" borderId="5" xfId="0" applyBorder="1" applyAlignment="1">
      <alignment vertical="center"/>
    </xf>
    <xf numFmtId="0" fontId="3" fillId="0" borderId="12" xfId="0" applyFont="1" applyBorder="1" applyAlignment="1">
      <alignment vertical="center"/>
    </xf>
    <xf numFmtId="2" fontId="3" fillId="0" borderId="10" xfId="0" applyNumberFormat="1" applyFont="1" applyBorder="1" applyAlignment="1">
      <alignment vertical="center"/>
    </xf>
    <xf numFmtId="0" fontId="3" fillId="0" borderId="13" xfId="0" applyFont="1" applyBorder="1" applyAlignment="1">
      <alignment vertical="center"/>
    </xf>
    <xf numFmtId="0" fontId="0" fillId="0" borderId="0" xfId="0" applyAlignment="1">
      <alignment vertical="top"/>
    </xf>
    <xf numFmtId="0" fontId="2" fillId="0" borderId="11" xfId="0" applyFont="1" applyBorder="1" applyAlignment="1">
      <alignment vertical="center"/>
    </xf>
    <xf numFmtId="14" fontId="2" fillId="0" borderId="5" xfId="0" applyNumberFormat="1" applyFont="1" applyBorder="1" applyAlignment="1">
      <alignment vertical="center"/>
    </xf>
    <xf numFmtId="14" fontId="2" fillId="0" borderId="0" xfId="0" applyNumberFormat="1" applyFont="1" applyAlignment="1">
      <alignment vertical="center"/>
    </xf>
    <xf numFmtId="0" fontId="0" fillId="2" borderId="11" xfId="0" applyFill="1" applyBorder="1" applyAlignment="1">
      <alignment vertical="center"/>
    </xf>
    <xf numFmtId="0" fontId="0" fillId="2" borderId="5" xfId="0" applyFill="1" applyBorder="1" applyAlignment="1">
      <alignment vertical="center"/>
    </xf>
    <xf numFmtId="0" fontId="3" fillId="2" borderId="12" xfId="0" applyFont="1" applyFill="1" applyBorder="1" applyAlignment="1">
      <alignment vertical="center"/>
    </xf>
    <xf numFmtId="2" fontId="3" fillId="2" borderId="10" xfId="0" applyNumberFormat="1" applyFont="1" applyFill="1" applyBorder="1" applyAlignment="1">
      <alignment vertical="center"/>
    </xf>
    <xf numFmtId="0" fontId="3" fillId="2" borderId="13" xfId="0" applyFont="1" applyFill="1" applyBorder="1" applyAlignment="1">
      <alignment vertical="center"/>
    </xf>
    <xf numFmtId="164" fontId="0" fillId="0" borderId="0" xfId="0" applyNumberFormat="1" applyAlignment="1">
      <alignment vertical="center"/>
    </xf>
    <xf numFmtId="164" fontId="3" fillId="0" borderId="0" xfId="0" applyNumberFormat="1" applyFont="1" applyAlignment="1">
      <alignment vertical="center"/>
    </xf>
    <xf numFmtId="164" fontId="2" fillId="0" borderId="0" xfId="0" applyNumberFormat="1" applyFont="1" applyAlignment="1">
      <alignment vertical="center"/>
    </xf>
    <xf numFmtId="0" fontId="4" fillId="0" borderId="0" xfId="0" applyFont="1" applyAlignment="1">
      <alignment vertical="center"/>
    </xf>
    <xf numFmtId="0" fontId="0" fillId="2" borderId="0" xfId="0" applyFill="1" applyAlignment="1">
      <alignment vertical="center"/>
    </xf>
    <xf numFmtId="0" fontId="2" fillId="2" borderId="1" xfId="0" applyFont="1" applyFill="1" applyBorder="1" applyAlignment="1">
      <alignment vertical="center"/>
    </xf>
    <xf numFmtId="14" fontId="2" fillId="2" borderId="1" xfId="0" applyNumberFormat="1"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1" xfId="0" applyBorder="1" applyAlignment="1">
      <alignment vertical="center"/>
    </xf>
    <xf numFmtId="0" fontId="2" fillId="0" borderId="1" xfId="0" applyFont="1" applyBorder="1" applyAlignment="1">
      <alignment vertical="center"/>
    </xf>
    <xf numFmtId="14" fontId="2" fillId="0" borderId="1" xfId="0" applyNumberFormat="1" applyFont="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14" fontId="2" fillId="2" borderId="7" xfId="0" applyNumberFormat="1" applyFont="1" applyFill="1" applyBorder="1" applyAlignment="1">
      <alignment vertical="center"/>
    </xf>
    <xf numFmtId="0" fontId="0" fillId="0" borderId="17" xfId="0"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14" fontId="2" fillId="0" borderId="7" xfId="0" applyNumberFormat="1" applyFont="1" applyBorder="1" applyAlignment="1">
      <alignment vertical="center"/>
    </xf>
    <xf numFmtId="49" fontId="2" fillId="0" borderId="7" xfId="0" applyNumberFormat="1" applyFont="1" applyBorder="1" applyAlignment="1">
      <alignment vertical="center"/>
    </xf>
    <xf numFmtId="49" fontId="2" fillId="2" borderId="7" xfId="0" applyNumberFormat="1" applyFont="1" applyFill="1" applyBorder="1" applyAlignment="1">
      <alignment vertical="center"/>
    </xf>
    <xf numFmtId="0" fontId="3" fillId="0" borderId="18" xfId="0" applyFont="1" applyBorder="1" applyAlignment="1">
      <alignment vertical="center"/>
    </xf>
    <xf numFmtId="1" fontId="0" fillId="0" borderId="18" xfId="0" applyNumberFormat="1" applyBorder="1" applyAlignment="1">
      <alignment vertical="center"/>
    </xf>
    <xf numFmtId="1" fontId="3" fillId="0" borderId="18" xfId="0" applyNumberFormat="1"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6" fillId="0" borderId="21" xfId="0" applyFont="1" applyBorder="1" applyAlignment="1">
      <alignment vertical="center"/>
    </xf>
    <xf numFmtId="164" fontId="2" fillId="0" borderId="6" xfId="0" applyNumberFormat="1" applyFont="1" applyBorder="1" applyAlignment="1">
      <alignment vertical="center"/>
    </xf>
    <xf numFmtId="164" fontId="7" fillId="0" borderId="7" xfId="0" applyNumberFormat="1" applyFont="1" applyBorder="1" applyAlignment="1">
      <alignment vertical="center"/>
    </xf>
    <xf numFmtId="164" fontId="0" fillId="0" borderId="6" xfId="0" applyNumberFormat="1" applyBorder="1" applyAlignment="1">
      <alignment vertical="center"/>
    </xf>
    <xf numFmtId="164" fontId="3" fillId="0" borderId="6" xfId="0" applyNumberFormat="1" applyFont="1" applyBorder="1" applyAlignment="1">
      <alignment vertical="center"/>
    </xf>
    <xf numFmtId="164" fontId="0" fillId="0" borderId="22" xfId="0" applyNumberFormat="1" applyBorder="1" applyAlignment="1">
      <alignment vertical="center"/>
    </xf>
    <xf numFmtId="164" fontId="7" fillId="0" borderId="23" xfId="0" applyNumberFormat="1" applyFont="1" applyBorder="1" applyAlignment="1">
      <alignment vertical="center"/>
    </xf>
    <xf numFmtId="165" fontId="0" fillId="0" borderId="19" xfId="0" applyNumberFormat="1" applyBorder="1" applyAlignment="1">
      <alignment vertical="center"/>
    </xf>
    <xf numFmtId="164" fontId="0" fillId="0" borderId="19" xfId="0" applyNumberFormat="1" applyBorder="1" applyAlignment="1">
      <alignment vertical="center"/>
    </xf>
    <xf numFmtId="0" fontId="3" fillId="2" borderId="18" xfId="0" applyFont="1" applyFill="1" applyBorder="1" applyAlignment="1">
      <alignment vertical="center"/>
    </xf>
    <xf numFmtId="1" fontId="0" fillId="2" borderId="18" xfId="0" applyNumberFormat="1" applyFill="1" applyBorder="1" applyAlignment="1">
      <alignment vertical="center"/>
    </xf>
    <xf numFmtId="1" fontId="3" fillId="2" borderId="18" xfId="0" applyNumberFormat="1" applyFont="1" applyFill="1" applyBorder="1" applyAlignment="1">
      <alignment vertical="center"/>
    </xf>
    <xf numFmtId="0" fontId="3" fillId="2" borderId="19" xfId="0" applyFont="1" applyFill="1" applyBorder="1" applyAlignment="1">
      <alignment vertical="center"/>
    </xf>
    <xf numFmtId="11" fontId="0" fillId="2" borderId="19" xfId="0" applyNumberFormat="1" applyFill="1" applyBorder="1" applyAlignment="1">
      <alignment vertical="center"/>
    </xf>
    <xf numFmtId="0" fontId="0" fillId="2" borderId="24" xfId="0" applyFill="1" applyBorder="1" applyAlignment="1">
      <alignment vertical="center"/>
    </xf>
    <xf numFmtId="0" fontId="3" fillId="2" borderId="20" xfId="0" applyFont="1" applyFill="1" applyBorder="1" applyAlignment="1">
      <alignment vertical="center"/>
    </xf>
    <xf numFmtId="0" fontId="6" fillId="2" borderId="21" xfId="0" applyFont="1" applyFill="1" applyBorder="1" applyAlignment="1">
      <alignment vertical="center"/>
    </xf>
    <xf numFmtId="164" fontId="0" fillId="2" borderId="6" xfId="0" applyNumberFormat="1" applyFill="1" applyBorder="1" applyAlignment="1">
      <alignment vertical="center"/>
    </xf>
    <xf numFmtId="164" fontId="7" fillId="2" borderId="7" xfId="0" applyNumberFormat="1" applyFont="1" applyFill="1" applyBorder="1" applyAlignment="1">
      <alignment vertical="center"/>
    </xf>
    <xf numFmtId="164" fontId="3" fillId="2" borderId="6" xfId="0" applyNumberFormat="1" applyFont="1" applyFill="1" applyBorder="1" applyAlignment="1">
      <alignment vertical="center"/>
    </xf>
    <xf numFmtId="164" fontId="0" fillId="2" borderId="22" xfId="0" applyNumberFormat="1" applyFill="1" applyBorder="1" applyAlignment="1">
      <alignment vertical="center"/>
    </xf>
    <xf numFmtId="164" fontId="7" fillId="2" borderId="23" xfId="0" applyNumberFormat="1" applyFont="1" applyFill="1" applyBorder="1" applyAlignment="1">
      <alignment vertical="center"/>
    </xf>
    <xf numFmtId="164" fontId="2" fillId="2" borderId="6" xfId="0" applyNumberFormat="1" applyFont="1" applyFill="1" applyBorder="1" applyAlignment="1">
      <alignment vertical="center"/>
    </xf>
    <xf numFmtId="164" fontId="3" fillId="0" borderId="19" xfId="0" applyNumberFormat="1" applyFont="1" applyBorder="1" applyAlignment="1">
      <alignment vertical="center"/>
    </xf>
    <xf numFmtId="164" fontId="3" fillId="0" borderId="22" xfId="0" applyNumberFormat="1" applyFont="1" applyBorder="1" applyAlignment="1">
      <alignment vertical="center"/>
    </xf>
    <xf numFmtId="164" fontId="6" fillId="0" borderId="23" xfId="0" applyNumberFormat="1"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0" fillId="0" borderId="24" xfId="0" applyBorder="1" applyAlignment="1">
      <alignment vertical="center"/>
    </xf>
    <xf numFmtId="164" fontId="6" fillId="0" borderId="7" xfId="0" applyNumberFormat="1" applyFont="1" applyBorder="1" applyAlignment="1">
      <alignment vertical="center"/>
    </xf>
    <xf numFmtId="0" fontId="3" fillId="0" borderId="27" xfId="0" applyFont="1" applyBorder="1" applyAlignment="1">
      <alignment vertical="center"/>
    </xf>
    <xf numFmtId="0" fontId="6" fillId="0" borderId="28" xfId="0" applyFont="1" applyBorder="1" applyAlignment="1">
      <alignment vertical="center"/>
    </xf>
    <xf numFmtId="164" fontId="0" fillId="0" borderId="20" xfId="0" applyNumberFormat="1" applyBorder="1" applyAlignment="1">
      <alignment vertical="center"/>
    </xf>
    <xf numFmtId="164" fontId="7" fillId="0" borderId="21" xfId="0" applyNumberFormat="1" applyFont="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64" fontId="0" fillId="2" borderId="19" xfId="0" applyNumberFormat="1" applyFill="1" applyBorder="1" applyAlignment="1">
      <alignment vertical="center"/>
    </xf>
    <xf numFmtId="164" fontId="3" fillId="2" borderId="22" xfId="0" applyNumberFormat="1" applyFont="1" applyFill="1" applyBorder="1" applyAlignment="1">
      <alignment vertical="center"/>
    </xf>
    <xf numFmtId="164" fontId="6" fillId="2" borderId="23" xfId="0" applyNumberFormat="1" applyFont="1" applyFill="1" applyBorder="1" applyAlignment="1">
      <alignment vertical="center"/>
    </xf>
    <xf numFmtId="164" fontId="3" fillId="2" borderId="19" xfId="0" applyNumberFormat="1" applyFont="1" applyFill="1" applyBorder="1" applyAlignment="1">
      <alignment vertical="center"/>
    </xf>
    <xf numFmtId="164" fontId="6" fillId="2" borderId="7" xfId="0" applyNumberFormat="1" applyFont="1" applyFill="1" applyBorder="1" applyAlignment="1">
      <alignment vertical="center"/>
    </xf>
    <xf numFmtId="0" fontId="2" fillId="0" borderId="0" xfId="0" applyFont="1"/>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14" fontId="11" fillId="0" borderId="0" xfId="0" applyNumberFormat="1" applyFont="1" applyAlignment="1">
      <alignment horizontal="left" vertical="center" wrapText="1"/>
    </xf>
    <xf numFmtId="0" fontId="3" fillId="0" borderId="0" xfId="0" applyFont="1" applyAlignment="1">
      <alignment vertical="center" wrapText="1"/>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3" xfId="0" applyFont="1" applyFill="1" applyBorder="1" applyAlignment="1">
      <alignment horizontal="left" vertical="top" wrapText="1"/>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4" fillId="0" borderId="14" xfId="0" applyFont="1" applyBorder="1" applyAlignment="1">
      <alignment horizontal="center" vertical="center"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8B1E1-1232-41FD-A254-B79D2478EEB6}">
  <dimension ref="A1:B22"/>
  <sheetViews>
    <sheetView tabSelected="1" zoomScaleNormal="100" workbookViewId="0">
      <selection activeCell="C1" sqref="C1"/>
    </sheetView>
  </sheetViews>
  <sheetFormatPr defaultRowHeight="12.3" x14ac:dyDescent="0.4"/>
  <cols>
    <col min="1" max="1" width="22" style="88" bestFit="1" customWidth="1"/>
    <col min="2" max="2" width="81.5546875" bestFit="1" customWidth="1"/>
  </cols>
  <sheetData>
    <row r="1" spans="1:2" x14ac:dyDescent="0.4">
      <c r="A1" s="92" t="s">
        <v>44</v>
      </c>
    </row>
    <row r="2" spans="1:2" s="85" customFormat="1" ht="14.7" x14ac:dyDescent="0.4">
      <c r="A2" s="89" t="s">
        <v>45</v>
      </c>
      <c r="B2" s="90" t="s">
        <v>74</v>
      </c>
    </row>
    <row r="3" spans="1:2" s="85" customFormat="1" ht="14.7" x14ac:dyDescent="0.4">
      <c r="A3" s="89" t="s">
        <v>46</v>
      </c>
      <c r="B3" s="90" t="s">
        <v>72</v>
      </c>
    </row>
    <row r="4" spans="1:2" s="85" customFormat="1" ht="14.7" x14ac:dyDescent="0.4">
      <c r="A4" s="89" t="s">
        <v>47</v>
      </c>
      <c r="B4" s="90" t="s">
        <v>48</v>
      </c>
    </row>
    <row r="5" spans="1:2" s="85" customFormat="1" ht="14.7" x14ac:dyDescent="0.4">
      <c r="A5" s="89" t="s">
        <v>49</v>
      </c>
      <c r="B5" s="90" t="s">
        <v>50</v>
      </c>
    </row>
    <row r="6" spans="1:2" s="85" customFormat="1" ht="29.4" x14ac:dyDescent="0.4">
      <c r="A6" s="89" t="s">
        <v>51</v>
      </c>
      <c r="B6" s="91">
        <v>46094</v>
      </c>
    </row>
    <row r="7" spans="1:2" s="85" customFormat="1" ht="29.4" x14ac:dyDescent="0.4">
      <c r="A7" s="89" t="s">
        <v>70</v>
      </c>
      <c r="B7" s="91" t="s">
        <v>75</v>
      </c>
    </row>
    <row r="8" spans="1:2" s="85" customFormat="1" ht="43" customHeight="1" x14ac:dyDescent="0.4">
      <c r="A8" s="89" t="s">
        <v>52</v>
      </c>
      <c r="B8" s="90" t="s">
        <v>71</v>
      </c>
    </row>
    <row r="9" spans="1:2" s="85" customFormat="1" ht="186" customHeight="1" x14ac:dyDescent="0.4">
      <c r="A9" s="89" t="s">
        <v>53</v>
      </c>
      <c r="B9" s="90" t="s">
        <v>64</v>
      </c>
    </row>
    <row r="10" spans="1:2" s="85" customFormat="1" ht="57.55" customHeight="1" x14ac:dyDescent="0.4">
      <c r="A10" s="89" t="s">
        <v>54</v>
      </c>
      <c r="B10" s="90" t="s">
        <v>73</v>
      </c>
    </row>
    <row r="11" spans="1:2" s="85" customFormat="1" ht="92.5" customHeight="1" x14ac:dyDescent="0.4">
      <c r="A11" s="89" t="s">
        <v>55</v>
      </c>
      <c r="B11" s="90" t="s">
        <v>63</v>
      </c>
    </row>
    <row r="12" spans="1:2" s="85" customFormat="1" ht="187.5" customHeight="1" x14ac:dyDescent="0.4">
      <c r="A12" s="89" t="s">
        <v>56</v>
      </c>
      <c r="B12" s="90" t="s">
        <v>65</v>
      </c>
    </row>
    <row r="13" spans="1:2" s="85" customFormat="1" ht="59.05" customHeight="1" x14ac:dyDescent="0.4">
      <c r="A13" s="89" t="s">
        <v>57</v>
      </c>
      <c r="B13" s="90" t="s">
        <v>77</v>
      </c>
    </row>
    <row r="14" spans="1:2" s="85" customFormat="1" ht="42.55" customHeight="1" x14ac:dyDescent="0.4">
      <c r="A14" s="89" t="s">
        <v>58</v>
      </c>
      <c r="B14" s="90" t="s">
        <v>69</v>
      </c>
    </row>
    <row r="15" spans="1:2" s="85" customFormat="1" ht="88.2" x14ac:dyDescent="0.4">
      <c r="A15" s="89" t="s">
        <v>59</v>
      </c>
      <c r="B15" s="90" t="s">
        <v>66</v>
      </c>
    </row>
    <row r="16" spans="1:2" s="85" customFormat="1" ht="102.9" x14ac:dyDescent="0.4">
      <c r="A16" s="89" t="s">
        <v>60</v>
      </c>
      <c r="B16" s="90" t="s">
        <v>67</v>
      </c>
    </row>
    <row r="17" spans="1:2" s="85" customFormat="1" ht="73.5" x14ac:dyDescent="0.4">
      <c r="A17" s="89" t="s">
        <v>61</v>
      </c>
      <c r="B17" s="90" t="s">
        <v>68</v>
      </c>
    </row>
    <row r="18" spans="1:2" s="85" customFormat="1" ht="29.4" x14ac:dyDescent="0.4">
      <c r="A18" s="89" t="s">
        <v>62</v>
      </c>
      <c r="B18" s="90" t="s">
        <v>76</v>
      </c>
    </row>
    <row r="19" spans="1:2" x14ac:dyDescent="0.4">
      <c r="A19" s="86"/>
    </row>
    <row r="20" spans="1:2" x14ac:dyDescent="0.4">
      <c r="A20" s="87"/>
    </row>
    <row r="22" spans="1:2" x14ac:dyDescent="0.4">
      <c r="A22" s="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0"/>
  <sheetViews>
    <sheetView workbookViewId="0">
      <selection activeCell="A31" sqref="A31"/>
    </sheetView>
  </sheetViews>
  <sheetFormatPr defaultColWidth="9.109375" defaultRowHeight="12.3" x14ac:dyDescent="0.4"/>
  <cols>
    <col min="1" max="4" width="18.609375" style="1" customWidth="1"/>
    <col min="5" max="5" width="2.83203125" style="1" customWidth="1"/>
    <col min="6" max="9" width="18.609375" style="1" customWidth="1"/>
    <col min="10" max="10" width="2.83203125" style="1" customWidth="1"/>
    <col min="11" max="14" width="18.609375" style="1" customWidth="1"/>
    <col min="15" max="15" width="2.83203125" style="1" customWidth="1"/>
    <col min="16" max="19" width="18.609375" style="1" customWidth="1"/>
    <col min="20" max="20" width="2.83203125" style="1" customWidth="1"/>
    <col min="21" max="24" width="18.609375" style="1" customWidth="1"/>
    <col min="25" max="16384" width="9.109375" style="1"/>
  </cols>
  <sheetData>
    <row r="1" spans="1:24" ht="12.55" customHeight="1" x14ac:dyDescent="0.4">
      <c r="A1" s="105" t="s">
        <v>40</v>
      </c>
      <c r="B1" s="106"/>
      <c r="C1" s="106"/>
      <c r="D1" s="106"/>
      <c r="E1" s="106"/>
      <c r="F1" s="106"/>
      <c r="G1" s="106"/>
      <c r="H1" s="106"/>
      <c r="I1" s="106"/>
      <c r="J1" s="106"/>
      <c r="K1" s="106"/>
      <c r="L1" s="106"/>
      <c r="M1" s="106"/>
      <c r="N1" s="106"/>
      <c r="O1" s="106"/>
      <c r="P1" s="106"/>
      <c r="Q1" s="106"/>
      <c r="R1" s="106"/>
      <c r="S1" s="106"/>
      <c r="T1" s="106"/>
      <c r="U1" s="106"/>
      <c r="V1" s="106"/>
      <c r="W1" s="106"/>
      <c r="X1" s="107"/>
    </row>
    <row r="2" spans="1:24" ht="13" customHeight="1" thickBot="1" x14ac:dyDescent="0.45">
      <c r="A2" s="108"/>
      <c r="B2" s="109"/>
      <c r="C2" s="109"/>
      <c r="D2" s="109"/>
      <c r="E2" s="109"/>
      <c r="F2" s="109"/>
      <c r="G2" s="109"/>
      <c r="H2" s="109"/>
      <c r="I2" s="109"/>
      <c r="J2" s="109"/>
      <c r="K2" s="109"/>
      <c r="L2" s="109"/>
      <c r="M2" s="109"/>
      <c r="N2" s="109"/>
      <c r="O2" s="109"/>
      <c r="P2" s="109"/>
      <c r="Q2" s="109"/>
      <c r="R2" s="109"/>
      <c r="S2" s="109"/>
      <c r="T2" s="109"/>
      <c r="U2" s="109"/>
      <c r="V2" s="109"/>
      <c r="W2" s="109"/>
      <c r="X2" s="110"/>
    </row>
    <row r="3" spans="1:24" s="3" customFormat="1" x14ac:dyDescent="0.4">
      <c r="A3" s="93" t="s">
        <v>4</v>
      </c>
      <c r="B3" s="94"/>
      <c r="C3" s="94"/>
      <c r="D3" s="95"/>
      <c r="F3" s="93" t="s">
        <v>5</v>
      </c>
      <c r="G3" s="94"/>
      <c r="H3" s="94"/>
      <c r="I3" s="95"/>
      <c r="K3" s="93" t="s">
        <v>6</v>
      </c>
      <c r="L3" s="94"/>
      <c r="M3" s="94"/>
      <c r="N3" s="95"/>
      <c r="P3" s="111" t="s">
        <v>21</v>
      </c>
      <c r="Q3" s="112"/>
      <c r="R3" s="112"/>
      <c r="S3" s="113"/>
      <c r="U3" s="111" t="s">
        <v>11</v>
      </c>
      <c r="V3" s="112"/>
      <c r="W3" s="112"/>
      <c r="X3" s="113"/>
    </row>
    <row r="4" spans="1:24" x14ac:dyDescent="0.4">
      <c r="A4" s="30" t="s">
        <v>8</v>
      </c>
      <c r="B4" s="23" t="s">
        <v>22</v>
      </c>
      <c r="C4" s="23"/>
      <c r="D4" s="31"/>
      <c r="E4" s="33"/>
      <c r="F4" s="30" t="s">
        <v>8</v>
      </c>
      <c r="G4" s="23" t="s">
        <v>22</v>
      </c>
      <c r="H4" s="23"/>
      <c r="I4" s="31"/>
      <c r="J4" s="33"/>
      <c r="K4" s="30" t="s">
        <v>8</v>
      </c>
      <c r="L4" s="23" t="s">
        <v>22</v>
      </c>
      <c r="M4" s="23"/>
      <c r="N4" s="31"/>
      <c r="O4" s="33"/>
      <c r="P4" s="34" t="s">
        <v>8</v>
      </c>
      <c r="Q4" s="28" t="s">
        <v>22</v>
      </c>
      <c r="R4" s="28"/>
      <c r="S4" s="35"/>
      <c r="T4" s="33"/>
      <c r="U4" s="34" t="s">
        <v>8</v>
      </c>
      <c r="V4" s="28" t="s">
        <v>22</v>
      </c>
      <c r="W4" s="28"/>
      <c r="X4" s="35"/>
    </row>
    <row r="5" spans="1:24" x14ac:dyDescent="0.4">
      <c r="A5" s="30" t="s">
        <v>7</v>
      </c>
      <c r="B5" s="24">
        <v>45621</v>
      </c>
      <c r="C5" s="23" t="s">
        <v>19</v>
      </c>
      <c r="D5" s="38" t="s">
        <v>34</v>
      </c>
      <c r="E5" s="33"/>
      <c r="F5" s="30" t="s">
        <v>7</v>
      </c>
      <c r="G5" s="24">
        <v>45621</v>
      </c>
      <c r="H5" s="23" t="s">
        <v>19</v>
      </c>
      <c r="I5" s="38" t="s">
        <v>33</v>
      </c>
      <c r="J5" s="33"/>
      <c r="K5" s="30" t="s">
        <v>7</v>
      </c>
      <c r="L5" s="24">
        <v>45621</v>
      </c>
      <c r="M5" s="23" t="s">
        <v>19</v>
      </c>
      <c r="N5" s="38" t="s">
        <v>33</v>
      </c>
      <c r="O5" s="33"/>
      <c r="P5" s="34" t="s">
        <v>7</v>
      </c>
      <c r="Q5" s="29">
        <v>45621</v>
      </c>
      <c r="R5" s="28" t="s">
        <v>19</v>
      </c>
      <c r="S5" s="37" t="s">
        <v>32</v>
      </c>
      <c r="T5" s="33"/>
      <c r="U5" s="34" t="s">
        <v>7</v>
      </c>
      <c r="V5" s="29">
        <v>45611</v>
      </c>
      <c r="W5" s="28" t="s">
        <v>19</v>
      </c>
      <c r="X5" s="37" t="s">
        <v>31</v>
      </c>
    </row>
    <row r="6" spans="1:24" x14ac:dyDescent="0.4">
      <c r="A6" s="30" t="s">
        <v>15</v>
      </c>
      <c r="B6" s="23">
        <v>18.7</v>
      </c>
      <c r="C6" s="23"/>
      <c r="D6" s="31" t="s">
        <v>14</v>
      </c>
      <c r="E6" s="33"/>
      <c r="F6" s="30" t="s">
        <v>15</v>
      </c>
      <c r="G6" s="23">
        <v>18.7</v>
      </c>
      <c r="H6" s="23"/>
      <c r="I6" s="31" t="s">
        <v>14</v>
      </c>
      <c r="J6" s="33"/>
      <c r="K6" s="30" t="s">
        <v>15</v>
      </c>
      <c r="L6" s="23">
        <v>18.7</v>
      </c>
      <c r="M6" s="23"/>
      <c r="N6" s="31" t="s">
        <v>14</v>
      </c>
      <c r="O6" s="33"/>
      <c r="P6" s="34" t="s">
        <v>15</v>
      </c>
      <c r="Q6" s="28">
        <v>18.7</v>
      </c>
      <c r="R6" s="28"/>
      <c r="S6" s="35" t="s">
        <v>14</v>
      </c>
      <c r="T6" s="33"/>
      <c r="U6" s="34" t="s">
        <v>15</v>
      </c>
      <c r="V6" s="28">
        <v>18.600000000000001</v>
      </c>
      <c r="W6" s="28"/>
      <c r="X6" s="35" t="s">
        <v>14</v>
      </c>
    </row>
    <row r="7" spans="1:24" x14ac:dyDescent="0.4">
      <c r="A7" s="30" t="s">
        <v>16</v>
      </c>
      <c r="B7" s="23">
        <v>20</v>
      </c>
      <c r="C7" s="23" t="s">
        <v>20</v>
      </c>
      <c r="D7" s="31" t="s">
        <v>14</v>
      </c>
      <c r="E7" s="33"/>
      <c r="F7" s="30" t="s">
        <v>16</v>
      </c>
      <c r="G7" s="23">
        <v>20.100000000000001</v>
      </c>
      <c r="H7" s="23"/>
      <c r="I7" s="31" t="s">
        <v>14</v>
      </c>
      <c r="J7" s="33"/>
      <c r="K7" s="30" t="s">
        <v>16</v>
      </c>
      <c r="L7" s="23">
        <v>20.100000000000001</v>
      </c>
      <c r="M7" s="23"/>
      <c r="N7" s="31" t="s">
        <v>14</v>
      </c>
      <c r="O7" s="33"/>
      <c r="P7" s="34" t="s">
        <v>16</v>
      </c>
      <c r="Q7" s="28">
        <v>20.100000000000001</v>
      </c>
      <c r="R7" s="28"/>
      <c r="S7" s="35" t="s">
        <v>14</v>
      </c>
      <c r="T7" s="33"/>
      <c r="U7" s="34" t="s">
        <v>18</v>
      </c>
      <c r="V7" s="28">
        <v>21.8</v>
      </c>
      <c r="W7" s="28" t="s">
        <v>20</v>
      </c>
      <c r="X7" s="35" t="s">
        <v>14</v>
      </c>
    </row>
    <row r="8" spans="1:24" x14ac:dyDescent="0.4">
      <c r="A8" s="30" t="s">
        <v>12</v>
      </c>
      <c r="B8" s="23">
        <v>29.3</v>
      </c>
      <c r="C8" s="23"/>
      <c r="D8" s="31" t="s">
        <v>13</v>
      </c>
      <c r="E8" s="33"/>
      <c r="F8" s="30" t="s">
        <v>12</v>
      </c>
      <c r="G8" s="23">
        <v>26.8</v>
      </c>
      <c r="H8" s="23"/>
      <c r="I8" s="31" t="s">
        <v>13</v>
      </c>
      <c r="J8" s="33"/>
      <c r="K8" s="30" t="s">
        <v>12</v>
      </c>
      <c r="L8" s="23">
        <v>26.8</v>
      </c>
      <c r="M8" s="23"/>
      <c r="N8" s="31" t="s">
        <v>13</v>
      </c>
      <c r="O8" s="33"/>
      <c r="P8" s="34" t="s">
        <v>12</v>
      </c>
      <c r="Q8" s="28">
        <v>26.8</v>
      </c>
      <c r="R8" s="28"/>
      <c r="S8" s="35" t="s">
        <v>13</v>
      </c>
      <c r="T8" s="33"/>
      <c r="U8" s="34" t="s">
        <v>12</v>
      </c>
      <c r="V8" s="28">
        <v>34.6</v>
      </c>
      <c r="W8" s="28"/>
      <c r="X8" s="35" t="s">
        <v>13</v>
      </c>
    </row>
    <row r="9" spans="1:24" ht="12.6" thickBot="1" x14ac:dyDescent="0.45">
      <c r="A9" s="30" t="s">
        <v>9</v>
      </c>
      <c r="B9" s="58">
        <v>5102</v>
      </c>
      <c r="C9" s="58"/>
      <c r="D9" s="32" t="s">
        <v>0</v>
      </c>
      <c r="E9" s="33"/>
      <c r="F9" s="30" t="s">
        <v>9</v>
      </c>
      <c r="G9" s="58">
        <v>5103</v>
      </c>
      <c r="H9" s="58"/>
      <c r="I9" s="32" t="s">
        <v>0</v>
      </c>
      <c r="J9" s="33"/>
      <c r="K9" s="30" t="s">
        <v>9</v>
      </c>
      <c r="L9" s="58">
        <v>5103</v>
      </c>
      <c r="M9" s="58"/>
      <c r="N9" s="32" t="s">
        <v>0</v>
      </c>
      <c r="O9" s="33"/>
      <c r="P9" s="34" t="s">
        <v>9</v>
      </c>
      <c r="Q9" s="27">
        <v>5000</v>
      </c>
      <c r="R9" s="27"/>
      <c r="S9" s="36" t="s">
        <v>0</v>
      </c>
      <c r="T9" s="33"/>
      <c r="U9" s="34" t="s">
        <v>9</v>
      </c>
      <c r="V9" s="72">
        <v>510</v>
      </c>
      <c r="W9" s="72"/>
      <c r="X9" s="36" t="s">
        <v>0</v>
      </c>
    </row>
    <row r="10" spans="1:24" ht="13.2" thickBot="1" x14ac:dyDescent="0.45">
      <c r="A10" s="78" t="s">
        <v>1</v>
      </c>
      <c r="B10" s="59" t="s">
        <v>2</v>
      </c>
      <c r="C10" s="60" t="s">
        <v>17</v>
      </c>
      <c r="D10" s="79" t="s">
        <v>37</v>
      </c>
      <c r="F10" s="78" t="s">
        <v>1</v>
      </c>
      <c r="G10" s="59" t="s">
        <v>2</v>
      </c>
      <c r="H10" s="60" t="s">
        <v>17</v>
      </c>
      <c r="I10" s="79" t="s">
        <v>37</v>
      </c>
      <c r="K10" s="78" t="s">
        <v>1</v>
      </c>
      <c r="L10" s="59" t="s">
        <v>2</v>
      </c>
      <c r="M10" s="60" t="s">
        <v>17</v>
      </c>
      <c r="N10" s="79" t="s">
        <v>37</v>
      </c>
      <c r="P10" s="25" t="s">
        <v>1</v>
      </c>
      <c r="Q10" s="74" t="s">
        <v>2</v>
      </c>
      <c r="R10" s="75" t="s">
        <v>17</v>
      </c>
      <c r="S10" s="26" t="s">
        <v>37</v>
      </c>
      <c r="U10" s="70" t="s">
        <v>1</v>
      </c>
      <c r="V10" s="43" t="s">
        <v>2</v>
      </c>
      <c r="W10" s="44" t="s">
        <v>17</v>
      </c>
      <c r="X10" s="71" t="s">
        <v>37</v>
      </c>
    </row>
    <row r="11" spans="1:24" x14ac:dyDescent="0.4">
      <c r="A11" s="54">
        <v>15</v>
      </c>
      <c r="B11" s="61">
        <v>1.222</v>
      </c>
      <c r="C11" s="62">
        <f>0.5^((40-B$7)/10)*B11</f>
        <v>0.30549999999999999</v>
      </c>
      <c r="D11" s="80">
        <f>$B$9/(B11*1000)</f>
        <v>4.1751227495908347</v>
      </c>
      <c r="F11" s="54">
        <v>15</v>
      </c>
      <c r="G11" s="61">
        <v>1.19</v>
      </c>
      <c r="H11" s="62">
        <f>0.5^((40-G$7)/10)*G11</f>
        <v>0.2995692761418739</v>
      </c>
      <c r="I11" s="80">
        <f>$B$9/(G11*1000)</f>
        <v>4.2873949579831931</v>
      </c>
      <c r="K11" s="54">
        <v>15</v>
      </c>
      <c r="L11" s="61">
        <v>1.19</v>
      </c>
      <c r="M11" s="62">
        <f>0.5^((40-L$7)/10)*L11</f>
        <v>0.2995692761418739</v>
      </c>
      <c r="N11" s="80">
        <f>$B$9/(L11*1000)</f>
        <v>4.2873949579831931</v>
      </c>
      <c r="P11" s="40">
        <v>15</v>
      </c>
      <c r="Q11" s="76">
        <v>0.57399999999999995</v>
      </c>
      <c r="R11" s="77">
        <f>0.5^((40-Q$7)/10)*Q11</f>
        <v>0.14449812143313917</v>
      </c>
      <c r="S11" s="52">
        <f>$B$9/(Q11*1000)</f>
        <v>8.8885017421602779</v>
      </c>
      <c r="U11" s="40">
        <v>15</v>
      </c>
      <c r="V11" s="45">
        <v>0.11600000000000001</v>
      </c>
      <c r="W11" s="46">
        <f>0.5^((40-V$7)/10)*V11</f>
        <v>3.2853632673578166E-2</v>
      </c>
      <c r="X11" s="52">
        <f>$B$9/(V11*1000)</f>
        <v>43.982758620689658</v>
      </c>
    </row>
    <row r="12" spans="1:24" x14ac:dyDescent="0.4">
      <c r="A12" s="54">
        <v>30</v>
      </c>
      <c r="B12" s="61">
        <v>2.4500000000000002</v>
      </c>
      <c r="C12" s="62">
        <f t="shared" ref="C12:C23" si="0">0.5^((40-B$7)/10)*B12</f>
        <v>0.61250000000000004</v>
      </c>
      <c r="D12" s="80">
        <f t="shared" ref="D12:D23" si="1">$B$9/(B12*1000)</f>
        <v>2.0824489795918368</v>
      </c>
      <c r="F12" s="54">
        <v>30</v>
      </c>
      <c r="G12" s="61">
        <v>2.2000000000000002</v>
      </c>
      <c r="H12" s="62">
        <f t="shared" ref="H12:H23" si="2">0.5^((40-G$7)/10)*G12</f>
        <v>0.55382555253119559</v>
      </c>
      <c r="I12" s="80">
        <f t="shared" ref="I12:I23" si="3">$B$9/(G12*1000)</f>
        <v>2.3190909090909089</v>
      </c>
      <c r="K12" s="54">
        <v>30</v>
      </c>
      <c r="L12" s="61">
        <v>2.2000000000000002</v>
      </c>
      <c r="M12" s="62">
        <f t="shared" ref="M12:M23" si="4">0.5^((40-L$7)/10)*L12</f>
        <v>0.55382555253119559</v>
      </c>
      <c r="N12" s="80">
        <f t="shared" ref="N12:N23" si="5">$B$9/(L12*1000)</f>
        <v>2.3190909090909089</v>
      </c>
      <c r="P12" s="40">
        <v>30</v>
      </c>
      <c r="Q12" s="47">
        <v>0.93400000000000005</v>
      </c>
      <c r="R12" s="46">
        <f t="shared" ref="R12:R23" si="6">0.5^((40-Q$7)/10)*Q12</f>
        <v>0.23512412093824392</v>
      </c>
      <c r="S12" s="52">
        <f t="shared" ref="S12:S23" si="7">$B$9/(Q12*1000)</f>
        <v>5.462526766595289</v>
      </c>
      <c r="U12" s="40">
        <v>30</v>
      </c>
      <c r="V12" s="45">
        <v>2.54</v>
      </c>
      <c r="W12" s="46">
        <f t="shared" ref="W12:W23" si="8">0.5^((40-V$7)/10)*V12</f>
        <v>0.71938126716283224</v>
      </c>
      <c r="X12" s="52">
        <f t="shared" ref="X12:X23" si="9">$B$9/(V12*1000)</f>
        <v>2.0086614173228345</v>
      </c>
    </row>
    <row r="13" spans="1:24" x14ac:dyDescent="0.4">
      <c r="A13" s="54">
        <v>45</v>
      </c>
      <c r="B13" s="61">
        <v>3.02</v>
      </c>
      <c r="C13" s="62">
        <f t="shared" si="0"/>
        <v>0.755</v>
      </c>
      <c r="D13" s="80">
        <f t="shared" si="1"/>
        <v>1.6894039735099338</v>
      </c>
      <c r="F13" s="54">
        <v>45</v>
      </c>
      <c r="G13" s="61">
        <v>2.92</v>
      </c>
      <c r="H13" s="62">
        <f t="shared" si="2"/>
        <v>0.73507755154140497</v>
      </c>
      <c r="I13" s="80">
        <f t="shared" si="3"/>
        <v>1.7472602739726026</v>
      </c>
      <c r="K13" s="54">
        <v>45</v>
      </c>
      <c r="L13" s="61">
        <v>2.92</v>
      </c>
      <c r="M13" s="62">
        <f t="shared" si="4"/>
        <v>0.73507755154140497</v>
      </c>
      <c r="N13" s="80">
        <f t="shared" si="5"/>
        <v>1.7472602739726026</v>
      </c>
      <c r="P13" s="40">
        <v>45</v>
      </c>
      <c r="Q13" s="47">
        <v>1.288</v>
      </c>
      <c r="R13" s="46">
        <f t="shared" si="6"/>
        <v>0.32423968711826356</v>
      </c>
      <c r="S13" s="52">
        <f t="shared" si="7"/>
        <v>3.9611801242236027</v>
      </c>
      <c r="U13" s="40">
        <v>45</v>
      </c>
      <c r="V13" s="45">
        <v>3.29</v>
      </c>
      <c r="W13" s="46">
        <f t="shared" si="8"/>
        <v>0.93179699565579444</v>
      </c>
      <c r="X13" s="52">
        <f t="shared" si="9"/>
        <v>1.550759878419453</v>
      </c>
    </row>
    <row r="14" spans="1:24" x14ac:dyDescent="0.4">
      <c r="A14" s="55">
        <v>60</v>
      </c>
      <c r="B14" s="63">
        <v>3.82</v>
      </c>
      <c r="C14" s="84">
        <f t="shared" si="0"/>
        <v>0.95499999999999996</v>
      </c>
      <c r="D14" s="83">
        <f t="shared" si="1"/>
        <v>1.3356020942408378</v>
      </c>
      <c r="F14" s="55">
        <v>60</v>
      </c>
      <c r="G14" s="63">
        <v>3.57</v>
      </c>
      <c r="H14" s="84">
        <f t="shared" si="2"/>
        <v>0.8987078284256218</v>
      </c>
      <c r="I14" s="83">
        <f t="shared" si="3"/>
        <v>1.4291316526610645</v>
      </c>
      <c r="K14" s="55">
        <v>60</v>
      </c>
      <c r="L14" s="63">
        <v>3.57</v>
      </c>
      <c r="M14" s="84">
        <f t="shared" si="4"/>
        <v>0.8987078284256218</v>
      </c>
      <c r="N14" s="83">
        <f t="shared" si="5"/>
        <v>1.4291316526610645</v>
      </c>
      <c r="P14" s="41">
        <v>60</v>
      </c>
      <c r="Q14" s="48">
        <v>1.589</v>
      </c>
      <c r="R14" s="73">
        <f t="shared" si="6"/>
        <v>0.40001309226003168</v>
      </c>
      <c r="S14" s="67">
        <f t="shared" si="7"/>
        <v>3.210824417872876</v>
      </c>
      <c r="U14" s="41">
        <v>60</v>
      </c>
      <c r="V14" s="48">
        <v>3.92</v>
      </c>
      <c r="W14" s="73">
        <f t="shared" si="8"/>
        <v>1.1102262075898828</v>
      </c>
      <c r="X14" s="67">
        <f t="shared" si="9"/>
        <v>1.301530612244898</v>
      </c>
    </row>
    <row r="15" spans="1:24" x14ac:dyDescent="0.4">
      <c r="A15" s="54">
        <v>120</v>
      </c>
      <c r="B15" s="61">
        <v>6.15</v>
      </c>
      <c r="C15" s="62">
        <f t="shared" si="0"/>
        <v>1.5375000000000001</v>
      </c>
      <c r="D15" s="80">
        <f t="shared" si="1"/>
        <v>0.82959349593495935</v>
      </c>
      <c r="F15" s="54">
        <v>120</v>
      </c>
      <c r="G15" s="61">
        <v>5.81</v>
      </c>
      <c r="H15" s="62">
        <f t="shared" si="2"/>
        <v>1.4626029364573845</v>
      </c>
      <c r="I15" s="80">
        <f t="shared" si="3"/>
        <v>0.87814113597246124</v>
      </c>
      <c r="K15" s="54">
        <v>120</v>
      </c>
      <c r="L15" s="61">
        <v>5.81</v>
      </c>
      <c r="M15" s="62">
        <f t="shared" si="4"/>
        <v>1.4626029364573845</v>
      </c>
      <c r="N15" s="80">
        <f t="shared" si="5"/>
        <v>0.87814113597246124</v>
      </c>
      <c r="P15" s="40">
        <v>120</v>
      </c>
      <c r="Q15" s="47">
        <v>2.59</v>
      </c>
      <c r="R15" s="46">
        <f t="shared" si="6"/>
        <v>0.65200371866172557</v>
      </c>
      <c r="S15" s="52">
        <f t="shared" si="7"/>
        <v>1.9698841698841698</v>
      </c>
      <c r="U15" s="40">
        <v>120</v>
      </c>
      <c r="V15" s="45">
        <v>5.96</v>
      </c>
      <c r="W15" s="46">
        <f t="shared" si="8"/>
        <v>1.68799698909074</v>
      </c>
      <c r="X15" s="52">
        <f t="shared" si="9"/>
        <v>0.85604026845637582</v>
      </c>
    </row>
    <row r="16" spans="1:24" x14ac:dyDescent="0.4">
      <c r="A16" s="54">
        <v>180</v>
      </c>
      <c r="B16" s="61">
        <v>8.08</v>
      </c>
      <c r="C16" s="62">
        <f t="shared" si="0"/>
        <v>2.02</v>
      </c>
      <c r="D16" s="80">
        <f t="shared" si="1"/>
        <v>0.63143564356435644</v>
      </c>
      <c r="F16" s="54">
        <v>180</v>
      </c>
      <c r="G16" s="61">
        <v>7.65</v>
      </c>
      <c r="H16" s="62">
        <f t="shared" si="2"/>
        <v>1.9258024894834753</v>
      </c>
      <c r="I16" s="80">
        <f t="shared" si="3"/>
        <v>0.66692810457516338</v>
      </c>
      <c r="K16" s="54">
        <v>180</v>
      </c>
      <c r="L16" s="61">
        <v>7.65</v>
      </c>
      <c r="M16" s="62">
        <f t="shared" si="4"/>
        <v>1.9258024894834753</v>
      </c>
      <c r="N16" s="80">
        <f t="shared" si="5"/>
        <v>0.66692810457516338</v>
      </c>
      <c r="P16" s="40">
        <v>180</v>
      </c>
      <c r="Q16" s="47">
        <v>3.4</v>
      </c>
      <c r="R16" s="46">
        <f t="shared" si="6"/>
        <v>0.85591221754821123</v>
      </c>
      <c r="S16" s="52">
        <f t="shared" si="7"/>
        <v>1.5005882352941176</v>
      </c>
      <c r="U16" s="40">
        <v>180</v>
      </c>
      <c r="V16" s="45">
        <v>7.33</v>
      </c>
      <c r="W16" s="46">
        <f t="shared" si="8"/>
        <v>2.0760097198045511</v>
      </c>
      <c r="X16" s="52">
        <f t="shared" si="9"/>
        <v>0.69604365620736697</v>
      </c>
    </row>
    <row r="17" spans="1:24" x14ac:dyDescent="0.4">
      <c r="A17" s="54">
        <v>240</v>
      </c>
      <c r="B17" s="61">
        <v>9.82</v>
      </c>
      <c r="C17" s="62">
        <f t="shared" si="0"/>
        <v>2.4550000000000001</v>
      </c>
      <c r="D17" s="80">
        <f t="shared" si="1"/>
        <v>0.51955193482688389</v>
      </c>
      <c r="F17" s="54">
        <v>240</v>
      </c>
      <c r="G17" s="61">
        <v>9.2799999999999994</v>
      </c>
      <c r="H17" s="62">
        <f t="shared" si="2"/>
        <v>2.3361368761315884</v>
      </c>
      <c r="I17" s="80">
        <f t="shared" si="3"/>
        <v>0.54978448275862069</v>
      </c>
      <c r="K17" s="54">
        <v>240</v>
      </c>
      <c r="L17" s="61">
        <v>9.2799999999999994</v>
      </c>
      <c r="M17" s="62">
        <f t="shared" si="4"/>
        <v>2.3361368761315884</v>
      </c>
      <c r="N17" s="80">
        <f t="shared" si="5"/>
        <v>0.54978448275862069</v>
      </c>
      <c r="P17" s="40">
        <v>240</v>
      </c>
      <c r="Q17" s="47">
        <v>4.13</v>
      </c>
      <c r="R17" s="46">
        <f t="shared" si="6"/>
        <v>1.0396816054335625</v>
      </c>
      <c r="S17" s="52">
        <f t="shared" si="7"/>
        <v>1.2353510895883777</v>
      </c>
      <c r="U17" s="40">
        <v>240</v>
      </c>
      <c r="V17" s="45">
        <v>8.58</v>
      </c>
      <c r="W17" s="46">
        <f t="shared" si="8"/>
        <v>2.4300359339594881</v>
      </c>
      <c r="X17" s="52">
        <f t="shared" si="9"/>
        <v>0.59463869463869468</v>
      </c>
    </row>
    <row r="18" spans="1:24" x14ac:dyDescent="0.4">
      <c r="A18" s="54">
        <v>300</v>
      </c>
      <c r="B18" s="61">
        <v>11.4</v>
      </c>
      <c r="C18" s="62">
        <f t="shared" si="0"/>
        <v>2.85</v>
      </c>
      <c r="D18" s="80">
        <f t="shared" si="1"/>
        <v>0.4475438596491228</v>
      </c>
      <c r="F18" s="54">
        <v>300</v>
      </c>
      <c r="G18" s="61">
        <v>10.81</v>
      </c>
      <c r="H18" s="62">
        <f t="shared" si="2"/>
        <v>2.7212973740282833</v>
      </c>
      <c r="I18" s="80">
        <f t="shared" si="3"/>
        <v>0.47197039777983346</v>
      </c>
      <c r="K18" s="54">
        <v>300</v>
      </c>
      <c r="L18" s="61">
        <v>10.81</v>
      </c>
      <c r="M18" s="62">
        <f t="shared" si="4"/>
        <v>2.7212973740282833</v>
      </c>
      <c r="N18" s="80">
        <f t="shared" si="5"/>
        <v>0.47197039777983346</v>
      </c>
      <c r="P18" s="40">
        <v>300</v>
      </c>
      <c r="Q18" s="47">
        <v>4.93</v>
      </c>
      <c r="R18" s="46">
        <f t="shared" si="6"/>
        <v>1.2410727154449062</v>
      </c>
      <c r="S18" s="52">
        <f t="shared" si="7"/>
        <v>1.0348884381338743</v>
      </c>
      <c r="U18" s="40">
        <v>300</v>
      </c>
      <c r="V18" s="45">
        <v>9.61</v>
      </c>
      <c r="W18" s="46">
        <f t="shared" si="8"/>
        <v>2.7217535344231565</v>
      </c>
      <c r="X18" s="52">
        <f t="shared" si="9"/>
        <v>0.5309053069719043</v>
      </c>
    </row>
    <row r="19" spans="1:24" x14ac:dyDescent="0.4">
      <c r="A19" s="54">
        <v>360</v>
      </c>
      <c r="B19" s="61">
        <v>12.81</v>
      </c>
      <c r="C19" s="62">
        <f t="shared" si="0"/>
        <v>3.2025000000000001</v>
      </c>
      <c r="D19" s="80">
        <f t="shared" si="1"/>
        <v>0.39828259172521469</v>
      </c>
      <c r="F19" s="54">
        <v>360</v>
      </c>
      <c r="G19" s="61">
        <v>12.21</v>
      </c>
      <c r="H19" s="62">
        <f t="shared" si="2"/>
        <v>3.0737318165481353</v>
      </c>
      <c r="I19" s="80">
        <f t="shared" si="3"/>
        <v>0.41785421785421784</v>
      </c>
      <c r="K19" s="54">
        <v>360</v>
      </c>
      <c r="L19" s="61">
        <v>12.21</v>
      </c>
      <c r="M19" s="62">
        <f t="shared" si="4"/>
        <v>3.0737318165481353</v>
      </c>
      <c r="N19" s="80">
        <f t="shared" si="5"/>
        <v>0.41785421785421784</v>
      </c>
      <c r="P19" s="40">
        <v>360</v>
      </c>
      <c r="Q19" s="47">
        <v>5.45</v>
      </c>
      <c r="R19" s="46">
        <f t="shared" si="6"/>
        <v>1.3719769369522798</v>
      </c>
      <c r="S19" s="52">
        <f t="shared" si="7"/>
        <v>0.93614678899082571</v>
      </c>
      <c r="U19" s="40">
        <v>360</v>
      </c>
      <c r="V19" s="45">
        <v>10.83</v>
      </c>
      <c r="W19" s="46">
        <f t="shared" si="8"/>
        <v>3.0672831194383749</v>
      </c>
      <c r="X19" s="52">
        <f t="shared" si="9"/>
        <v>0.4710987996306556</v>
      </c>
    </row>
    <row r="20" spans="1:24" x14ac:dyDescent="0.4">
      <c r="A20" s="54">
        <v>420</v>
      </c>
      <c r="B20" s="61">
        <v>14.29</v>
      </c>
      <c r="C20" s="62">
        <f t="shared" si="0"/>
        <v>3.5724999999999998</v>
      </c>
      <c r="D20" s="80">
        <f t="shared" si="1"/>
        <v>0.35703289013296013</v>
      </c>
      <c r="F20" s="54">
        <v>420</v>
      </c>
      <c r="G20" s="61">
        <v>13.54</v>
      </c>
      <c r="H20" s="62">
        <f t="shared" si="2"/>
        <v>3.408544536941994</v>
      </c>
      <c r="I20" s="80">
        <f t="shared" si="3"/>
        <v>0.37680945347119643</v>
      </c>
      <c r="K20" s="54">
        <v>420</v>
      </c>
      <c r="L20" s="61">
        <v>13.54</v>
      </c>
      <c r="M20" s="62">
        <f t="shared" si="4"/>
        <v>3.408544536941994</v>
      </c>
      <c r="N20" s="80">
        <f t="shared" si="5"/>
        <v>0.37680945347119643</v>
      </c>
      <c r="P20" s="40">
        <v>420</v>
      </c>
      <c r="Q20" s="47">
        <v>6.04</v>
      </c>
      <c r="R20" s="46">
        <f t="shared" si="6"/>
        <v>1.5205028805856458</v>
      </c>
      <c r="S20" s="52">
        <f t="shared" si="7"/>
        <v>0.84470198675496688</v>
      </c>
      <c r="U20" s="40">
        <v>420</v>
      </c>
      <c r="V20" s="45">
        <v>11.7</v>
      </c>
      <c r="W20" s="46">
        <f t="shared" si="8"/>
        <v>3.3136853644902113</v>
      </c>
      <c r="X20" s="52">
        <f t="shared" si="9"/>
        <v>0.43606837606837606</v>
      </c>
    </row>
    <row r="21" spans="1:24" x14ac:dyDescent="0.4">
      <c r="A21" s="54">
        <v>480</v>
      </c>
      <c r="B21" s="61">
        <v>15.56</v>
      </c>
      <c r="C21" s="62">
        <f t="shared" si="0"/>
        <v>3.89</v>
      </c>
      <c r="D21" s="80">
        <f t="shared" si="1"/>
        <v>0.32789203084832907</v>
      </c>
      <c r="F21" s="54">
        <v>480</v>
      </c>
      <c r="G21" s="61">
        <v>14.81</v>
      </c>
      <c r="H21" s="62">
        <f t="shared" si="2"/>
        <v>3.7282529240850026</v>
      </c>
      <c r="I21" s="80">
        <f t="shared" si="3"/>
        <v>0.34449696151249154</v>
      </c>
      <c r="K21" s="54">
        <v>480</v>
      </c>
      <c r="L21" s="61">
        <v>14.81</v>
      </c>
      <c r="M21" s="62">
        <f t="shared" si="4"/>
        <v>3.7282529240850026</v>
      </c>
      <c r="N21" s="80">
        <f t="shared" si="5"/>
        <v>0.34449696151249154</v>
      </c>
      <c r="P21" s="40">
        <v>480</v>
      </c>
      <c r="Q21" s="47">
        <v>6.63</v>
      </c>
      <c r="R21" s="46">
        <f t="shared" si="6"/>
        <v>1.6690288242190119</v>
      </c>
      <c r="S21" s="52">
        <f t="shared" si="7"/>
        <v>0.76953242835595781</v>
      </c>
      <c r="U21" s="40">
        <v>480</v>
      </c>
      <c r="V21" s="45">
        <v>12.43</v>
      </c>
      <c r="W21" s="46">
        <f t="shared" si="8"/>
        <v>3.5204366735566945</v>
      </c>
      <c r="X21" s="52">
        <f t="shared" si="9"/>
        <v>0.41045856798069186</v>
      </c>
    </row>
    <row r="22" spans="1:24" x14ac:dyDescent="0.4">
      <c r="A22" s="54">
        <v>540</v>
      </c>
      <c r="B22" s="61">
        <v>16.89</v>
      </c>
      <c r="C22" s="62">
        <f t="shared" si="0"/>
        <v>4.2225000000000001</v>
      </c>
      <c r="D22" s="80">
        <f t="shared" si="1"/>
        <v>0.30207223208999406</v>
      </c>
      <c r="F22" s="54">
        <v>540</v>
      </c>
      <c r="G22" s="61">
        <v>16.05</v>
      </c>
      <c r="H22" s="62">
        <f t="shared" si="2"/>
        <v>4.0404091446025854</v>
      </c>
      <c r="I22" s="80">
        <f t="shared" si="3"/>
        <v>0.3178816199376947</v>
      </c>
      <c r="K22" s="54">
        <v>540</v>
      </c>
      <c r="L22" s="61">
        <v>16.05</v>
      </c>
      <c r="M22" s="62">
        <f t="shared" si="4"/>
        <v>4.0404091446025854</v>
      </c>
      <c r="N22" s="80">
        <f t="shared" si="5"/>
        <v>0.3178816199376947</v>
      </c>
      <c r="P22" s="40">
        <v>540</v>
      </c>
      <c r="Q22" s="47">
        <v>7.07</v>
      </c>
      <c r="R22" s="46">
        <f t="shared" si="6"/>
        <v>1.7797939347252512</v>
      </c>
      <c r="S22" s="52">
        <f t="shared" si="7"/>
        <v>0.7216407355021216</v>
      </c>
      <c r="U22" s="40">
        <v>540</v>
      </c>
      <c r="V22" s="45">
        <v>12.91</v>
      </c>
      <c r="W22" s="46">
        <f t="shared" si="8"/>
        <v>3.6563827397921904</v>
      </c>
      <c r="X22" s="52">
        <f t="shared" si="9"/>
        <v>0.3951975213013168</v>
      </c>
    </row>
    <row r="23" spans="1:24" ht="12.6" thickBot="1" x14ac:dyDescent="0.45">
      <c r="A23" s="55">
        <v>600</v>
      </c>
      <c r="B23" s="81">
        <v>18.04</v>
      </c>
      <c r="C23" s="82">
        <f t="shared" si="0"/>
        <v>4.51</v>
      </c>
      <c r="D23" s="83">
        <f t="shared" si="1"/>
        <v>0.28281596452328162</v>
      </c>
      <c r="F23" s="55">
        <v>600</v>
      </c>
      <c r="G23" s="81">
        <v>17.32</v>
      </c>
      <c r="H23" s="82">
        <f t="shared" si="2"/>
        <v>4.360117531745594</v>
      </c>
      <c r="I23" s="83">
        <f t="shared" si="3"/>
        <v>0.29457274826789837</v>
      </c>
      <c r="K23" s="55">
        <v>600</v>
      </c>
      <c r="L23" s="81">
        <v>17.32</v>
      </c>
      <c r="M23" s="82">
        <f t="shared" si="4"/>
        <v>4.360117531745594</v>
      </c>
      <c r="N23" s="83">
        <f t="shared" si="5"/>
        <v>0.29457274826789837</v>
      </c>
      <c r="P23" s="41">
        <v>600</v>
      </c>
      <c r="Q23" s="68">
        <v>7.63</v>
      </c>
      <c r="R23" s="69">
        <f t="shared" si="6"/>
        <v>1.9207677117331916</v>
      </c>
      <c r="S23" s="67">
        <f t="shared" si="7"/>
        <v>0.66867627785058981</v>
      </c>
      <c r="U23" s="41">
        <v>600</v>
      </c>
      <c r="V23" s="68">
        <v>13.85</v>
      </c>
      <c r="W23" s="69">
        <f t="shared" si="8"/>
        <v>3.922610452836703</v>
      </c>
      <c r="X23" s="67">
        <f t="shared" si="9"/>
        <v>0.36837545126353788</v>
      </c>
    </row>
    <row r="24" spans="1:24" x14ac:dyDescent="0.4">
      <c r="A24" s="13"/>
      <c r="B24" s="22"/>
      <c r="C24" s="22"/>
      <c r="D24" s="14"/>
      <c r="F24" s="13"/>
      <c r="G24" s="22"/>
      <c r="H24" s="22"/>
      <c r="I24" s="14"/>
      <c r="K24" s="13"/>
      <c r="L24" s="22"/>
      <c r="M24" s="22"/>
      <c r="N24" s="14"/>
      <c r="P24" s="2"/>
      <c r="S24" s="5"/>
      <c r="U24" s="2"/>
      <c r="X24" s="5"/>
    </row>
    <row r="25" spans="1:24" ht="12.6" thickBot="1" x14ac:dyDescent="0.45">
      <c r="A25" s="15" t="s">
        <v>3</v>
      </c>
      <c r="B25" s="16">
        <f>B23/B14</f>
        <v>4.7225130890052354</v>
      </c>
      <c r="C25" s="16"/>
      <c r="D25" s="17"/>
      <c r="F25" s="15" t="s">
        <v>3</v>
      </c>
      <c r="G25" s="16">
        <f>G23/G14</f>
        <v>4.8515406162464991</v>
      </c>
      <c r="H25" s="16"/>
      <c r="I25" s="17"/>
      <c r="K25" s="15" t="s">
        <v>3</v>
      </c>
      <c r="L25" s="16">
        <f>L23/L14</f>
        <v>4.8515406162464991</v>
      </c>
      <c r="M25" s="16"/>
      <c r="N25" s="17"/>
      <c r="P25" s="6" t="s">
        <v>3</v>
      </c>
      <c r="Q25" s="7">
        <f>Q23/Q14</f>
        <v>4.8017621145374454</v>
      </c>
      <c r="R25" s="7"/>
      <c r="S25" s="8"/>
      <c r="U25" s="6" t="s">
        <v>3</v>
      </c>
      <c r="V25" s="7">
        <f>V23/V14</f>
        <v>3.5331632653061225</v>
      </c>
      <c r="W25" s="7"/>
      <c r="X25" s="8"/>
    </row>
    <row r="26" spans="1:24" ht="12.6" thickBot="1" x14ac:dyDescent="0.45">
      <c r="A26" s="13"/>
      <c r="B26" s="22"/>
      <c r="C26" s="22"/>
      <c r="D26" s="14"/>
      <c r="F26" s="13"/>
      <c r="G26" s="22"/>
      <c r="H26" s="22"/>
      <c r="I26" s="14"/>
      <c r="K26" s="13"/>
      <c r="L26" s="22"/>
      <c r="M26" s="22"/>
      <c r="N26" s="14"/>
      <c r="P26" s="2"/>
      <c r="S26" s="5"/>
      <c r="U26" s="2"/>
      <c r="X26" s="5"/>
    </row>
    <row r="27" spans="1:24" ht="12.55" customHeight="1" x14ac:dyDescent="0.4">
      <c r="A27" s="96" t="s">
        <v>27</v>
      </c>
      <c r="B27" s="97"/>
      <c r="C27" s="97"/>
      <c r="D27" s="98"/>
      <c r="E27" s="9"/>
      <c r="F27" s="96" t="s">
        <v>26</v>
      </c>
      <c r="G27" s="97"/>
      <c r="H27" s="97"/>
      <c r="I27" s="98"/>
      <c r="K27" s="96" t="s">
        <v>25</v>
      </c>
      <c r="L27" s="97"/>
      <c r="M27" s="97"/>
      <c r="N27" s="98"/>
      <c r="P27" s="114" t="s">
        <v>28</v>
      </c>
      <c r="Q27" s="115"/>
      <c r="R27" s="115"/>
      <c r="S27" s="116"/>
      <c r="U27" s="114" t="s">
        <v>24</v>
      </c>
      <c r="V27" s="115"/>
      <c r="W27" s="115"/>
      <c r="X27" s="116"/>
    </row>
    <row r="28" spans="1:24" x14ac:dyDescent="0.4">
      <c r="A28" s="99"/>
      <c r="B28" s="100"/>
      <c r="C28" s="100"/>
      <c r="D28" s="101"/>
      <c r="E28" s="9"/>
      <c r="F28" s="99"/>
      <c r="G28" s="100"/>
      <c r="H28" s="100"/>
      <c r="I28" s="101"/>
      <c r="K28" s="99"/>
      <c r="L28" s="100"/>
      <c r="M28" s="100"/>
      <c r="N28" s="101"/>
      <c r="P28" s="117"/>
      <c r="Q28" s="118"/>
      <c r="R28" s="118"/>
      <c r="S28" s="119"/>
      <c r="U28" s="117"/>
      <c r="V28" s="118"/>
      <c r="W28" s="118"/>
      <c r="X28" s="119"/>
    </row>
    <row r="29" spans="1:24" x14ac:dyDescent="0.4">
      <c r="A29" s="99"/>
      <c r="B29" s="100"/>
      <c r="C29" s="100"/>
      <c r="D29" s="101"/>
      <c r="E29" s="9"/>
      <c r="F29" s="99"/>
      <c r="G29" s="100"/>
      <c r="H29" s="100"/>
      <c r="I29" s="101"/>
      <c r="K29" s="99"/>
      <c r="L29" s="100"/>
      <c r="M29" s="100"/>
      <c r="N29" s="101"/>
      <c r="P29" s="117"/>
      <c r="Q29" s="118"/>
      <c r="R29" s="118"/>
      <c r="S29" s="119"/>
      <c r="U29" s="117"/>
      <c r="V29" s="118"/>
      <c r="W29" s="118"/>
      <c r="X29" s="119"/>
    </row>
    <row r="30" spans="1:24" ht="12.6" thickBot="1" x14ac:dyDescent="0.45">
      <c r="A30" s="102"/>
      <c r="B30" s="103"/>
      <c r="C30" s="103"/>
      <c r="D30" s="104"/>
      <c r="E30" s="9"/>
      <c r="F30" s="102"/>
      <c r="G30" s="103"/>
      <c r="H30" s="103"/>
      <c r="I30" s="104"/>
      <c r="K30" s="102"/>
      <c r="L30" s="103"/>
      <c r="M30" s="103"/>
      <c r="N30" s="104"/>
      <c r="P30" s="120"/>
      <c r="Q30" s="121"/>
      <c r="R30" s="121"/>
      <c r="S30" s="122"/>
      <c r="U30" s="120"/>
      <c r="V30" s="121"/>
      <c r="W30" s="121"/>
      <c r="X30" s="122"/>
    </row>
  </sheetData>
  <mergeCells count="11">
    <mergeCell ref="A3:D3"/>
    <mergeCell ref="A27:D30"/>
    <mergeCell ref="F3:I3"/>
    <mergeCell ref="F27:I30"/>
    <mergeCell ref="A1:X2"/>
    <mergeCell ref="U3:X3"/>
    <mergeCell ref="U27:X30"/>
    <mergeCell ref="K3:N3"/>
    <mergeCell ref="K27:N30"/>
    <mergeCell ref="P3:S3"/>
    <mergeCell ref="P27:S30"/>
  </mergeCells>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53266-0DA3-4538-996E-4B4E3758288B}">
  <dimension ref="A1:R44"/>
  <sheetViews>
    <sheetView zoomScaleNormal="100" workbookViewId="0">
      <selection activeCell="A45" sqref="A45"/>
    </sheetView>
  </sheetViews>
  <sheetFormatPr defaultColWidth="9.109375" defaultRowHeight="12.3" x14ac:dyDescent="0.4"/>
  <cols>
    <col min="1" max="4" width="18.609375" style="1" customWidth="1"/>
    <col min="5" max="5" width="2.609375" style="1" customWidth="1"/>
    <col min="6" max="9" width="18.609375" style="1" customWidth="1"/>
    <col min="10" max="13" width="15.83203125" style="1" customWidth="1"/>
    <col min="14" max="14" width="2.83203125" style="1" customWidth="1"/>
    <col min="15" max="18" width="15.83203125" style="1" customWidth="1"/>
    <col min="19" max="19" width="2.83203125" style="1" customWidth="1"/>
    <col min="20" max="23" width="15.83203125" style="1" customWidth="1"/>
    <col min="24" max="16384" width="9.109375" style="1"/>
  </cols>
  <sheetData>
    <row r="1" spans="1:18" ht="16" customHeight="1" x14ac:dyDescent="0.4">
      <c r="A1" s="123" t="s">
        <v>41</v>
      </c>
      <c r="B1" s="106"/>
      <c r="C1" s="106"/>
      <c r="D1" s="106"/>
      <c r="E1" s="106"/>
      <c r="F1" s="106"/>
      <c r="G1" s="106"/>
      <c r="H1" s="106"/>
      <c r="I1" s="107"/>
      <c r="J1" s="21"/>
      <c r="K1" s="21"/>
      <c r="L1" s="21"/>
      <c r="M1" s="21"/>
      <c r="N1" s="21"/>
      <c r="O1" s="21"/>
      <c r="P1" s="21"/>
      <c r="Q1" s="21"/>
      <c r="R1" s="21"/>
    </row>
    <row r="2" spans="1:18" ht="16" customHeight="1" thickBot="1" x14ac:dyDescent="0.45">
      <c r="A2" s="108"/>
      <c r="B2" s="109"/>
      <c r="C2" s="109"/>
      <c r="D2" s="109"/>
      <c r="E2" s="109"/>
      <c r="F2" s="109"/>
      <c r="G2" s="109"/>
      <c r="H2" s="109"/>
      <c r="I2" s="110"/>
      <c r="J2" s="21"/>
      <c r="K2" s="21"/>
      <c r="L2" s="21"/>
      <c r="M2" s="21"/>
      <c r="N2" s="21"/>
      <c r="O2" s="21"/>
      <c r="P2" s="21"/>
      <c r="Q2" s="21"/>
      <c r="R2" s="21"/>
    </row>
    <row r="3" spans="1:18" x14ac:dyDescent="0.4">
      <c r="A3" s="93" t="s">
        <v>21</v>
      </c>
      <c r="B3" s="94"/>
      <c r="C3" s="94"/>
      <c r="D3" s="95"/>
      <c r="F3" s="93" t="s">
        <v>11</v>
      </c>
      <c r="G3" s="94"/>
      <c r="H3" s="94"/>
      <c r="I3" s="95"/>
    </row>
    <row r="4" spans="1:18" x14ac:dyDescent="0.4">
      <c r="A4" s="30" t="s">
        <v>8</v>
      </c>
      <c r="B4" s="23" t="s">
        <v>22</v>
      </c>
      <c r="C4" s="23"/>
      <c r="D4" s="31"/>
      <c r="F4" s="30" t="s">
        <v>8</v>
      </c>
      <c r="G4" s="23" t="s">
        <v>22</v>
      </c>
      <c r="H4" s="23"/>
      <c r="I4" s="31"/>
    </row>
    <row r="5" spans="1:18" x14ac:dyDescent="0.4">
      <c r="A5" s="30" t="s">
        <v>7</v>
      </c>
      <c r="B5" s="24"/>
      <c r="C5" s="23" t="s">
        <v>19</v>
      </c>
      <c r="D5" s="31"/>
      <c r="F5" s="30" t="s">
        <v>7</v>
      </c>
      <c r="G5" s="24"/>
      <c r="H5" s="23" t="s">
        <v>19</v>
      </c>
      <c r="I5" s="31"/>
    </row>
    <row r="6" spans="1:18" x14ac:dyDescent="0.4">
      <c r="A6" s="30" t="s">
        <v>15</v>
      </c>
      <c r="B6" s="23"/>
      <c r="C6" s="23"/>
      <c r="D6" s="31" t="s">
        <v>14</v>
      </c>
      <c r="F6" s="30" t="s">
        <v>15</v>
      </c>
      <c r="G6" s="23"/>
      <c r="H6" s="23"/>
      <c r="I6" s="31" t="s">
        <v>14</v>
      </c>
    </row>
    <row r="7" spans="1:18" x14ac:dyDescent="0.4">
      <c r="A7" s="30" t="s">
        <v>16</v>
      </c>
      <c r="B7" s="23"/>
      <c r="C7" s="23"/>
      <c r="D7" s="31" t="s">
        <v>14</v>
      </c>
      <c r="F7" s="30" t="s">
        <v>18</v>
      </c>
      <c r="G7" s="23"/>
      <c r="H7" s="23" t="s">
        <v>20</v>
      </c>
      <c r="I7" s="31" t="s">
        <v>14</v>
      </c>
    </row>
    <row r="8" spans="1:18" x14ac:dyDescent="0.4">
      <c r="A8" s="30" t="s">
        <v>12</v>
      </c>
      <c r="B8" s="23"/>
      <c r="C8" s="23"/>
      <c r="D8" s="31" t="s">
        <v>13</v>
      </c>
      <c r="F8" s="30" t="s">
        <v>12</v>
      </c>
      <c r="G8" s="23"/>
      <c r="H8" s="23"/>
      <c r="I8" s="31" t="s">
        <v>13</v>
      </c>
    </row>
    <row r="9" spans="1:18" ht="12.6" thickBot="1" x14ac:dyDescent="0.45">
      <c r="A9" s="30" t="s">
        <v>9</v>
      </c>
      <c r="B9" s="58"/>
      <c r="C9" s="58"/>
      <c r="D9" s="32" t="s">
        <v>0</v>
      </c>
      <c r="F9" s="30" t="s">
        <v>9</v>
      </c>
      <c r="G9" s="58"/>
      <c r="H9" s="58"/>
      <c r="I9" s="32" t="s">
        <v>0</v>
      </c>
    </row>
    <row r="10" spans="1:18" ht="12.9" x14ac:dyDescent="0.4">
      <c r="A10" s="53" t="s">
        <v>1</v>
      </c>
      <c r="B10" s="59" t="s">
        <v>2</v>
      </c>
      <c r="C10" s="60" t="s">
        <v>17</v>
      </c>
      <c r="D10" s="56" t="s">
        <v>38</v>
      </c>
      <c r="F10" s="53" t="s">
        <v>1</v>
      </c>
      <c r="G10" s="59" t="s">
        <v>2</v>
      </c>
      <c r="H10" s="60" t="s">
        <v>17</v>
      </c>
      <c r="I10" s="56" t="s">
        <v>38</v>
      </c>
    </row>
    <row r="11" spans="1:18" x14ac:dyDescent="0.4">
      <c r="A11" s="54">
        <v>15</v>
      </c>
      <c r="B11" s="61"/>
      <c r="C11" s="62">
        <f>0.5^((40-$B$7)/10)*B11</f>
        <v>0</v>
      </c>
      <c r="D11" s="57" t="e">
        <f>$B$9/(B11*1000)</f>
        <v>#DIV/0!</v>
      </c>
      <c r="F11" s="54">
        <v>15</v>
      </c>
      <c r="G11" s="66"/>
      <c r="H11" s="62">
        <f t="shared" ref="H11:H23" si="0">0.5^((40-$G$7)/10)*G11</f>
        <v>0</v>
      </c>
      <c r="I11" s="57" t="e">
        <f>$G$9/(G11*1000)</f>
        <v>#DIV/0!</v>
      </c>
    </row>
    <row r="12" spans="1:18" x14ac:dyDescent="0.4">
      <c r="A12" s="54">
        <v>30</v>
      </c>
      <c r="B12" s="61"/>
      <c r="C12" s="62">
        <f t="shared" ref="C12:C23" si="1">0.5^((40-$B$7)/10)*B12</f>
        <v>0</v>
      </c>
      <c r="D12" s="57" t="e">
        <f t="shared" ref="D12:D23" si="2">$B$9/(B12*1000)</f>
        <v>#DIV/0!</v>
      </c>
      <c r="F12" s="54">
        <v>30</v>
      </c>
      <c r="G12" s="61"/>
      <c r="H12" s="62">
        <f t="shared" si="0"/>
        <v>0</v>
      </c>
      <c r="I12" s="57" t="e">
        <f t="shared" ref="I12:I23" si="3">$G$9/(G12*1000)</f>
        <v>#DIV/0!</v>
      </c>
    </row>
    <row r="13" spans="1:18" x14ac:dyDescent="0.4">
      <c r="A13" s="54">
        <v>45</v>
      </c>
      <c r="B13" s="61"/>
      <c r="C13" s="62">
        <f t="shared" si="1"/>
        <v>0</v>
      </c>
      <c r="D13" s="57" t="e">
        <f t="shared" si="2"/>
        <v>#DIV/0!</v>
      </c>
      <c r="F13" s="54">
        <v>45</v>
      </c>
      <c r="G13" s="61"/>
      <c r="H13" s="62">
        <f t="shared" si="0"/>
        <v>0</v>
      </c>
      <c r="I13" s="57" t="e">
        <f t="shared" si="3"/>
        <v>#DIV/0!</v>
      </c>
    </row>
    <row r="14" spans="1:18" x14ac:dyDescent="0.4">
      <c r="A14" s="55">
        <v>60</v>
      </c>
      <c r="B14" s="63"/>
      <c r="C14" s="62">
        <f t="shared" si="1"/>
        <v>0</v>
      </c>
      <c r="D14" s="57" t="e">
        <f t="shared" si="2"/>
        <v>#DIV/0!</v>
      </c>
      <c r="F14" s="55">
        <v>60</v>
      </c>
      <c r="G14" s="63"/>
      <c r="H14" s="62">
        <f t="shared" si="0"/>
        <v>0</v>
      </c>
      <c r="I14" s="57" t="e">
        <f t="shared" si="3"/>
        <v>#DIV/0!</v>
      </c>
    </row>
    <row r="15" spans="1:18" x14ac:dyDescent="0.4">
      <c r="A15" s="54">
        <v>120</v>
      </c>
      <c r="B15" s="61"/>
      <c r="C15" s="62">
        <f t="shared" si="1"/>
        <v>0</v>
      </c>
      <c r="D15" s="57" t="e">
        <f t="shared" si="2"/>
        <v>#DIV/0!</v>
      </c>
      <c r="F15" s="54">
        <v>120</v>
      </c>
      <c r="G15" s="61"/>
      <c r="H15" s="62">
        <f t="shared" si="0"/>
        <v>0</v>
      </c>
      <c r="I15" s="57" t="e">
        <f t="shared" si="3"/>
        <v>#DIV/0!</v>
      </c>
    </row>
    <row r="16" spans="1:18" x14ac:dyDescent="0.4">
      <c r="A16" s="54">
        <v>180</v>
      </c>
      <c r="B16" s="61"/>
      <c r="C16" s="62">
        <f t="shared" si="1"/>
        <v>0</v>
      </c>
      <c r="D16" s="57" t="e">
        <f t="shared" si="2"/>
        <v>#DIV/0!</v>
      </c>
      <c r="F16" s="54">
        <v>180</v>
      </c>
      <c r="G16" s="61"/>
      <c r="H16" s="62">
        <f t="shared" si="0"/>
        <v>0</v>
      </c>
      <c r="I16" s="57" t="e">
        <f t="shared" si="3"/>
        <v>#DIV/0!</v>
      </c>
    </row>
    <row r="17" spans="1:9" x14ac:dyDescent="0.4">
      <c r="A17" s="54">
        <v>240</v>
      </c>
      <c r="B17" s="61"/>
      <c r="C17" s="62">
        <f t="shared" si="1"/>
        <v>0</v>
      </c>
      <c r="D17" s="57" t="e">
        <f t="shared" si="2"/>
        <v>#DIV/0!</v>
      </c>
      <c r="F17" s="54">
        <v>240</v>
      </c>
      <c r="G17" s="61"/>
      <c r="H17" s="62">
        <f t="shared" si="0"/>
        <v>0</v>
      </c>
      <c r="I17" s="57" t="e">
        <f t="shared" si="3"/>
        <v>#DIV/0!</v>
      </c>
    </row>
    <row r="18" spans="1:9" x14ac:dyDescent="0.4">
      <c r="A18" s="54">
        <v>300</v>
      </c>
      <c r="B18" s="61"/>
      <c r="C18" s="62">
        <f t="shared" si="1"/>
        <v>0</v>
      </c>
      <c r="D18" s="57" t="e">
        <f t="shared" si="2"/>
        <v>#DIV/0!</v>
      </c>
      <c r="F18" s="54">
        <v>300</v>
      </c>
      <c r="G18" s="61"/>
      <c r="H18" s="62">
        <f t="shared" si="0"/>
        <v>0</v>
      </c>
      <c r="I18" s="57" t="e">
        <f t="shared" si="3"/>
        <v>#DIV/0!</v>
      </c>
    </row>
    <row r="19" spans="1:9" x14ac:dyDescent="0.4">
      <c r="A19" s="54">
        <v>360</v>
      </c>
      <c r="B19" s="61"/>
      <c r="C19" s="62">
        <f t="shared" si="1"/>
        <v>0</v>
      </c>
      <c r="D19" s="57" t="e">
        <f t="shared" si="2"/>
        <v>#DIV/0!</v>
      </c>
      <c r="F19" s="54">
        <v>360</v>
      </c>
      <c r="G19" s="61"/>
      <c r="H19" s="62">
        <f t="shared" si="0"/>
        <v>0</v>
      </c>
      <c r="I19" s="57" t="e">
        <f t="shared" si="3"/>
        <v>#DIV/0!</v>
      </c>
    </row>
    <row r="20" spans="1:9" x14ac:dyDescent="0.4">
      <c r="A20" s="54">
        <v>420</v>
      </c>
      <c r="B20" s="61"/>
      <c r="C20" s="62">
        <f t="shared" si="1"/>
        <v>0</v>
      </c>
      <c r="D20" s="57" t="e">
        <f t="shared" si="2"/>
        <v>#DIV/0!</v>
      </c>
      <c r="F20" s="54">
        <v>420</v>
      </c>
      <c r="G20" s="61"/>
      <c r="H20" s="62">
        <f t="shared" si="0"/>
        <v>0</v>
      </c>
      <c r="I20" s="57" t="e">
        <f t="shared" si="3"/>
        <v>#DIV/0!</v>
      </c>
    </row>
    <row r="21" spans="1:9" x14ac:dyDescent="0.4">
      <c r="A21" s="54">
        <v>480</v>
      </c>
      <c r="B21" s="61"/>
      <c r="C21" s="62">
        <f t="shared" si="1"/>
        <v>0</v>
      </c>
      <c r="D21" s="57" t="e">
        <f t="shared" si="2"/>
        <v>#DIV/0!</v>
      </c>
      <c r="F21" s="54">
        <v>480</v>
      </c>
      <c r="G21" s="61"/>
      <c r="H21" s="62">
        <f t="shared" si="0"/>
        <v>0</v>
      </c>
      <c r="I21" s="57" t="e">
        <f t="shared" si="3"/>
        <v>#DIV/0!</v>
      </c>
    </row>
    <row r="22" spans="1:9" x14ac:dyDescent="0.4">
      <c r="A22" s="54">
        <v>540</v>
      </c>
      <c r="B22" s="61"/>
      <c r="C22" s="62">
        <f t="shared" si="1"/>
        <v>0</v>
      </c>
      <c r="D22" s="57" t="e">
        <f t="shared" si="2"/>
        <v>#DIV/0!</v>
      </c>
      <c r="F22" s="54">
        <v>540</v>
      </c>
      <c r="G22" s="61"/>
      <c r="H22" s="62">
        <f t="shared" si="0"/>
        <v>0</v>
      </c>
      <c r="I22" s="57" t="e">
        <f t="shared" si="3"/>
        <v>#DIV/0!</v>
      </c>
    </row>
    <row r="23" spans="1:9" ht="12.6" thickBot="1" x14ac:dyDescent="0.45">
      <c r="A23" s="54">
        <v>600</v>
      </c>
      <c r="B23" s="64"/>
      <c r="C23" s="65">
        <f t="shared" si="1"/>
        <v>0</v>
      </c>
      <c r="D23" s="57" t="e">
        <f t="shared" si="2"/>
        <v>#DIV/0!</v>
      </c>
      <c r="F23" s="54">
        <v>600</v>
      </c>
      <c r="G23" s="64"/>
      <c r="H23" s="65">
        <f t="shared" si="0"/>
        <v>0</v>
      </c>
      <c r="I23" s="57" t="e">
        <f t="shared" si="3"/>
        <v>#DIV/0!</v>
      </c>
    </row>
    <row r="24" spans="1:9" x14ac:dyDescent="0.4">
      <c r="A24" s="13"/>
      <c r="B24" s="22"/>
      <c r="C24" s="22"/>
      <c r="D24" s="14"/>
      <c r="F24" s="13"/>
      <c r="G24" s="22"/>
      <c r="H24" s="22"/>
      <c r="I24" s="14"/>
    </row>
    <row r="25" spans="1:9" ht="12.6" thickBot="1" x14ac:dyDescent="0.45">
      <c r="A25" s="15" t="s">
        <v>3</v>
      </c>
      <c r="B25" s="16" t="e">
        <f>B23/B14</f>
        <v>#DIV/0!</v>
      </c>
      <c r="C25" s="16"/>
      <c r="D25" s="17"/>
      <c r="F25" s="15" t="s">
        <v>3</v>
      </c>
      <c r="G25" s="16" t="e">
        <f>G23/G14</f>
        <v>#DIV/0!</v>
      </c>
      <c r="H25" s="16"/>
      <c r="I25" s="17"/>
    </row>
    <row r="26" spans="1:9" ht="12.6" thickBot="1" x14ac:dyDescent="0.45">
      <c r="A26" s="13"/>
      <c r="B26" s="22"/>
      <c r="C26" s="22"/>
      <c r="D26" s="14"/>
      <c r="F26" s="13"/>
      <c r="G26" s="22"/>
      <c r="H26" s="22"/>
      <c r="I26" s="14"/>
    </row>
    <row r="27" spans="1:9" x14ac:dyDescent="0.4">
      <c r="A27" s="96" t="s">
        <v>29</v>
      </c>
      <c r="B27" s="97"/>
      <c r="C27" s="97"/>
      <c r="D27" s="98"/>
      <c r="F27" s="96" t="s">
        <v>30</v>
      </c>
      <c r="G27" s="97"/>
      <c r="H27" s="97"/>
      <c r="I27" s="98"/>
    </row>
    <row r="28" spans="1:9" x14ac:dyDescent="0.4">
      <c r="A28" s="99"/>
      <c r="B28" s="100"/>
      <c r="C28" s="100"/>
      <c r="D28" s="101"/>
      <c r="F28" s="99"/>
      <c r="G28" s="100"/>
      <c r="H28" s="100"/>
      <c r="I28" s="101"/>
    </row>
    <row r="29" spans="1:9" x14ac:dyDescent="0.4">
      <c r="A29" s="99"/>
      <c r="B29" s="100"/>
      <c r="C29" s="100"/>
      <c r="D29" s="101"/>
      <c r="F29" s="99"/>
      <c r="G29" s="100"/>
      <c r="H29" s="100"/>
      <c r="I29" s="101"/>
    </row>
    <row r="30" spans="1:9" ht="12.6" thickBot="1" x14ac:dyDescent="0.45">
      <c r="A30" s="102"/>
      <c r="B30" s="103"/>
      <c r="C30" s="103"/>
      <c r="D30" s="104"/>
      <c r="F30" s="102"/>
      <c r="G30" s="103"/>
      <c r="H30" s="103"/>
      <c r="I30" s="104"/>
    </row>
    <row r="31" spans="1:9" ht="12.6" thickBot="1" x14ac:dyDescent="0.45"/>
    <row r="32" spans="1:9" x14ac:dyDescent="0.4">
      <c r="A32" s="114" t="s">
        <v>23</v>
      </c>
      <c r="B32" s="124"/>
      <c r="C32" s="124"/>
      <c r="D32" s="124"/>
      <c r="E32" s="124"/>
      <c r="F32" s="124"/>
      <c r="G32" s="124"/>
      <c r="H32" s="124"/>
      <c r="I32" s="125"/>
    </row>
    <row r="33" spans="1:9" x14ac:dyDescent="0.4">
      <c r="A33" s="126"/>
      <c r="B33" s="127"/>
      <c r="C33" s="127"/>
      <c r="D33" s="127"/>
      <c r="E33" s="127"/>
      <c r="F33" s="127"/>
      <c r="G33" s="127"/>
      <c r="H33" s="127"/>
      <c r="I33" s="128"/>
    </row>
    <row r="34" spans="1:9" x14ac:dyDescent="0.4">
      <c r="A34" s="126"/>
      <c r="B34" s="127"/>
      <c r="C34" s="127"/>
      <c r="D34" s="127"/>
      <c r="E34" s="127"/>
      <c r="F34" s="127"/>
      <c r="G34" s="127"/>
      <c r="H34" s="127"/>
      <c r="I34" s="128"/>
    </row>
    <row r="35" spans="1:9" x14ac:dyDescent="0.4">
      <c r="A35" s="126"/>
      <c r="B35" s="127"/>
      <c r="C35" s="127"/>
      <c r="D35" s="127"/>
      <c r="E35" s="127"/>
      <c r="F35" s="127"/>
      <c r="G35" s="127"/>
      <c r="H35" s="127"/>
      <c r="I35" s="128"/>
    </row>
    <row r="36" spans="1:9" x14ac:dyDescent="0.4">
      <c r="A36" s="126"/>
      <c r="B36" s="127"/>
      <c r="C36" s="127"/>
      <c r="D36" s="127"/>
      <c r="E36" s="127"/>
      <c r="F36" s="127"/>
      <c r="G36" s="127"/>
      <c r="H36" s="127"/>
      <c r="I36" s="128"/>
    </row>
    <row r="37" spans="1:9" x14ac:dyDescent="0.4">
      <c r="A37" s="126"/>
      <c r="B37" s="127"/>
      <c r="C37" s="127"/>
      <c r="D37" s="127"/>
      <c r="E37" s="127"/>
      <c r="F37" s="127"/>
      <c r="G37" s="127"/>
      <c r="H37" s="127"/>
      <c r="I37" s="128"/>
    </row>
    <row r="38" spans="1:9" x14ac:dyDescent="0.4">
      <c r="A38" s="126"/>
      <c r="B38" s="127"/>
      <c r="C38" s="127"/>
      <c r="D38" s="127"/>
      <c r="E38" s="127"/>
      <c r="F38" s="127"/>
      <c r="G38" s="127"/>
      <c r="H38" s="127"/>
      <c r="I38" s="128"/>
    </row>
    <row r="39" spans="1:9" x14ac:dyDescent="0.4">
      <c r="A39" s="126"/>
      <c r="B39" s="127"/>
      <c r="C39" s="127"/>
      <c r="D39" s="127"/>
      <c r="E39" s="127"/>
      <c r="F39" s="127"/>
      <c r="G39" s="127"/>
      <c r="H39" s="127"/>
      <c r="I39" s="128"/>
    </row>
    <row r="40" spans="1:9" x14ac:dyDescent="0.4">
      <c r="A40" s="126"/>
      <c r="B40" s="127"/>
      <c r="C40" s="127"/>
      <c r="D40" s="127"/>
      <c r="E40" s="127"/>
      <c r="F40" s="127"/>
      <c r="G40" s="127"/>
      <c r="H40" s="127"/>
      <c r="I40" s="128"/>
    </row>
    <row r="41" spans="1:9" x14ac:dyDescent="0.4">
      <c r="A41" s="126"/>
      <c r="B41" s="127"/>
      <c r="C41" s="127"/>
      <c r="D41" s="127"/>
      <c r="E41" s="127"/>
      <c r="F41" s="127"/>
      <c r="G41" s="127"/>
      <c r="H41" s="127"/>
      <c r="I41" s="128"/>
    </row>
    <row r="42" spans="1:9" x14ac:dyDescent="0.4">
      <c r="A42" s="126"/>
      <c r="B42" s="127"/>
      <c r="C42" s="127"/>
      <c r="D42" s="127"/>
      <c r="E42" s="127"/>
      <c r="F42" s="127"/>
      <c r="G42" s="127"/>
      <c r="H42" s="127"/>
      <c r="I42" s="128"/>
    </row>
    <row r="43" spans="1:9" x14ac:dyDescent="0.4">
      <c r="A43" s="126"/>
      <c r="B43" s="127"/>
      <c r="C43" s="127"/>
      <c r="D43" s="127"/>
      <c r="E43" s="127"/>
      <c r="F43" s="127"/>
      <c r="G43" s="127"/>
      <c r="H43" s="127"/>
      <c r="I43" s="128"/>
    </row>
    <row r="44" spans="1:9" ht="12.6" thickBot="1" x14ac:dyDescent="0.45">
      <c r="A44" s="129"/>
      <c r="B44" s="130"/>
      <c r="C44" s="130"/>
      <c r="D44" s="130"/>
      <c r="E44" s="130"/>
      <c r="F44" s="130"/>
      <c r="G44" s="130"/>
      <c r="H44" s="130"/>
      <c r="I44" s="131"/>
    </row>
  </sheetData>
  <mergeCells count="6">
    <mergeCell ref="A1:I2"/>
    <mergeCell ref="A32:I44"/>
    <mergeCell ref="F3:I3"/>
    <mergeCell ref="F27:I30"/>
    <mergeCell ref="A3:D3"/>
    <mergeCell ref="A27:D30"/>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0493-2923-447D-9381-45F68ACE3379}">
  <dimension ref="A1:I30"/>
  <sheetViews>
    <sheetView zoomScaleNormal="100" workbookViewId="0">
      <selection activeCell="A31" sqref="A31"/>
    </sheetView>
  </sheetViews>
  <sheetFormatPr defaultColWidth="9.109375" defaultRowHeight="12.3" x14ac:dyDescent="0.4"/>
  <cols>
    <col min="1" max="4" width="18.609375" style="1" customWidth="1"/>
    <col min="5" max="5" width="2.83203125" style="1" customWidth="1"/>
    <col min="6" max="9" width="18.609375" style="1" customWidth="1"/>
    <col min="10" max="16384" width="9.109375" style="1"/>
  </cols>
  <sheetData>
    <row r="1" spans="1:9" ht="16" customHeight="1" x14ac:dyDescent="0.4">
      <c r="A1" s="123" t="s">
        <v>42</v>
      </c>
      <c r="B1" s="106"/>
      <c r="C1" s="106"/>
      <c r="D1" s="106"/>
      <c r="E1" s="106"/>
      <c r="F1" s="106"/>
      <c r="G1" s="106"/>
      <c r="H1" s="106"/>
      <c r="I1" s="107"/>
    </row>
    <row r="2" spans="1:9" ht="16" customHeight="1" thickBot="1" x14ac:dyDescent="0.45">
      <c r="A2" s="108"/>
      <c r="B2" s="109"/>
      <c r="C2" s="109"/>
      <c r="D2" s="109"/>
      <c r="E2" s="109"/>
      <c r="F2" s="109"/>
      <c r="G2" s="109"/>
      <c r="H2" s="109"/>
      <c r="I2" s="110"/>
    </row>
    <row r="3" spans="1:9" ht="12.6" thickBot="1" x14ac:dyDescent="0.45">
      <c r="A3" s="132" t="s">
        <v>10</v>
      </c>
      <c r="B3" s="133"/>
      <c r="C3" s="133"/>
      <c r="D3" s="134"/>
      <c r="F3" s="132" t="s">
        <v>11</v>
      </c>
      <c r="G3" s="133"/>
      <c r="H3" s="133"/>
      <c r="I3" s="134"/>
    </row>
    <row r="4" spans="1:9" x14ac:dyDescent="0.4">
      <c r="A4" s="10" t="s">
        <v>8</v>
      </c>
      <c r="B4" s="3" t="s">
        <v>22</v>
      </c>
      <c r="C4" s="3"/>
      <c r="D4" s="4"/>
      <c r="F4" s="10" t="s">
        <v>8</v>
      </c>
      <c r="G4" s="3" t="s">
        <v>22</v>
      </c>
      <c r="H4" s="3"/>
      <c r="I4" s="4"/>
    </row>
    <row r="5" spans="1:9" x14ac:dyDescent="0.4">
      <c r="A5" s="10" t="s">
        <v>7</v>
      </c>
      <c r="B5" s="12">
        <v>45616</v>
      </c>
      <c r="C5" s="3" t="s">
        <v>19</v>
      </c>
      <c r="D5" s="4"/>
      <c r="F5" s="10" t="s">
        <v>7</v>
      </c>
      <c r="G5" s="12">
        <v>45616</v>
      </c>
      <c r="H5" s="3" t="s">
        <v>19</v>
      </c>
      <c r="I5" s="4"/>
    </row>
    <row r="6" spans="1:9" x14ac:dyDescent="0.4">
      <c r="A6" s="10" t="s">
        <v>15</v>
      </c>
      <c r="B6" s="3">
        <v>20</v>
      </c>
      <c r="C6" s="3"/>
      <c r="D6" s="4" t="s">
        <v>14</v>
      </c>
      <c r="F6" s="10" t="s">
        <v>15</v>
      </c>
      <c r="G6" s="3">
        <v>20</v>
      </c>
      <c r="H6" s="3"/>
      <c r="I6" s="4" t="s">
        <v>14</v>
      </c>
    </row>
    <row r="7" spans="1:9" x14ac:dyDescent="0.4">
      <c r="A7" s="10" t="s">
        <v>16</v>
      </c>
      <c r="B7" s="3">
        <v>20</v>
      </c>
      <c r="C7" s="3"/>
      <c r="D7" s="4" t="s">
        <v>14</v>
      </c>
      <c r="F7" s="10" t="s">
        <v>18</v>
      </c>
      <c r="G7" s="3">
        <v>20</v>
      </c>
      <c r="H7" s="3" t="s">
        <v>20</v>
      </c>
      <c r="I7" s="4" t="s">
        <v>14</v>
      </c>
    </row>
    <row r="8" spans="1:9" x14ac:dyDescent="0.4">
      <c r="A8" s="10" t="s">
        <v>12</v>
      </c>
      <c r="B8" s="3">
        <v>25.5</v>
      </c>
      <c r="C8" s="3"/>
      <c r="D8" s="4" t="s">
        <v>13</v>
      </c>
      <c r="F8" s="10" t="s">
        <v>12</v>
      </c>
      <c r="G8" s="3">
        <v>25.5</v>
      </c>
      <c r="H8" s="3"/>
      <c r="I8" s="4" t="s">
        <v>13</v>
      </c>
    </row>
    <row r="9" spans="1:9" ht="12.6" thickBot="1" x14ac:dyDescent="0.45">
      <c r="A9" s="10" t="s">
        <v>9</v>
      </c>
      <c r="B9" s="1">
        <v>5101</v>
      </c>
      <c r="D9" s="11" t="s">
        <v>0</v>
      </c>
      <c r="F9" s="10" t="s">
        <v>9</v>
      </c>
      <c r="G9" s="1">
        <v>509</v>
      </c>
      <c r="I9" s="11" t="s">
        <v>0</v>
      </c>
    </row>
    <row r="10" spans="1:9" ht="12.9" x14ac:dyDescent="0.4">
      <c r="A10" s="39" t="s">
        <v>1</v>
      </c>
      <c r="B10" s="43" t="s">
        <v>2</v>
      </c>
      <c r="C10" s="44" t="s">
        <v>17</v>
      </c>
      <c r="D10" s="42" t="s">
        <v>37</v>
      </c>
      <c r="F10" s="39" t="s">
        <v>1</v>
      </c>
      <c r="G10" s="43" t="s">
        <v>2</v>
      </c>
      <c r="H10" s="44" t="s">
        <v>17</v>
      </c>
      <c r="I10" s="42" t="s">
        <v>38</v>
      </c>
    </row>
    <row r="11" spans="1:9" x14ac:dyDescent="0.4">
      <c r="A11" s="40">
        <v>15</v>
      </c>
      <c r="B11" s="47">
        <v>0.51300000000000001</v>
      </c>
      <c r="C11" s="46">
        <f>0.5^((40-$B$7)/10)*B11</f>
        <v>0.12825</v>
      </c>
      <c r="D11" s="52">
        <f>$B$9/(B11*1000)</f>
        <v>9.9434697855750489</v>
      </c>
      <c r="F11" s="40">
        <v>15</v>
      </c>
      <c r="G11" s="45">
        <v>0.87</v>
      </c>
      <c r="H11" s="46">
        <f t="shared" ref="H11:H23" si="0">0.5^((40-$G$7)/10)*G11</f>
        <v>0.2175</v>
      </c>
      <c r="I11" s="51">
        <f>$G$9/(G11*1000)</f>
        <v>0.5850574712643678</v>
      </c>
    </row>
    <row r="12" spans="1:9" x14ac:dyDescent="0.4">
      <c r="A12" s="40">
        <v>30</v>
      </c>
      <c r="B12" s="47">
        <v>0.83299999999999996</v>
      </c>
      <c r="C12" s="46">
        <f t="shared" ref="C12:C23" si="1">0.5^((40-$B$7)/10)*B12</f>
        <v>0.20824999999999999</v>
      </c>
      <c r="D12" s="52">
        <f t="shared" ref="D12:D23" si="2">$B$9/(B12*1000)</f>
        <v>6.1236494597839135</v>
      </c>
      <c r="F12" s="40">
        <v>30</v>
      </c>
      <c r="G12" s="47">
        <v>1.76</v>
      </c>
      <c r="H12" s="46">
        <f t="shared" si="0"/>
        <v>0.44</v>
      </c>
      <c r="I12" s="51">
        <f t="shared" ref="I12:I23" si="3">$G$9/(G12*1000)</f>
        <v>0.28920454545454544</v>
      </c>
    </row>
    <row r="13" spans="1:9" x14ac:dyDescent="0.4">
      <c r="A13" s="40">
        <v>45</v>
      </c>
      <c r="B13" s="47">
        <v>1.1100000000000001</v>
      </c>
      <c r="C13" s="46">
        <f t="shared" si="1"/>
        <v>0.27750000000000002</v>
      </c>
      <c r="D13" s="52">
        <f t="shared" si="2"/>
        <v>4.5954954954954959</v>
      </c>
      <c r="F13" s="40">
        <v>45</v>
      </c>
      <c r="G13" s="47">
        <v>2.19</v>
      </c>
      <c r="H13" s="46">
        <f t="shared" si="0"/>
        <v>0.54749999999999999</v>
      </c>
      <c r="I13" s="51">
        <f t="shared" si="3"/>
        <v>0.23242009132420091</v>
      </c>
    </row>
    <row r="14" spans="1:9" x14ac:dyDescent="0.4">
      <c r="A14" s="41">
        <v>60</v>
      </c>
      <c r="B14" s="48">
        <v>1.41</v>
      </c>
      <c r="C14" s="46">
        <f t="shared" si="1"/>
        <v>0.35249999999999998</v>
      </c>
      <c r="D14" s="52">
        <f t="shared" si="2"/>
        <v>3.6177304964539005</v>
      </c>
      <c r="F14" s="41">
        <v>60</v>
      </c>
      <c r="G14" s="48">
        <v>2.54</v>
      </c>
      <c r="H14" s="46">
        <f t="shared" si="0"/>
        <v>0.63500000000000001</v>
      </c>
      <c r="I14" s="51">
        <f t="shared" si="3"/>
        <v>0.20039370078740157</v>
      </c>
    </row>
    <row r="15" spans="1:9" x14ac:dyDescent="0.4">
      <c r="A15" s="40">
        <v>120</v>
      </c>
      <c r="B15" s="47">
        <v>2.21</v>
      </c>
      <c r="C15" s="46">
        <f t="shared" si="1"/>
        <v>0.55249999999999999</v>
      </c>
      <c r="D15" s="52">
        <f t="shared" si="2"/>
        <v>2.3081447963800903</v>
      </c>
      <c r="F15" s="40">
        <v>120</v>
      </c>
      <c r="G15" s="47">
        <v>3.45</v>
      </c>
      <c r="H15" s="46">
        <f t="shared" si="0"/>
        <v>0.86250000000000004</v>
      </c>
      <c r="I15" s="51">
        <f t="shared" si="3"/>
        <v>0.14753623188405798</v>
      </c>
    </row>
    <row r="16" spans="1:9" x14ac:dyDescent="0.4">
      <c r="A16" s="40">
        <v>180</v>
      </c>
      <c r="B16" s="47">
        <v>2.86</v>
      </c>
      <c r="C16" s="46">
        <f t="shared" si="1"/>
        <v>0.71499999999999997</v>
      </c>
      <c r="D16" s="52">
        <f t="shared" si="2"/>
        <v>1.7835664335664336</v>
      </c>
      <c r="F16" s="40">
        <v>180</v>
      </c>
      <c r="G16" s="47">
        <v>4.25</v>
      </c>
      <c r="H16" s="46">
        <f t="shared" si="0"/>
        <v>1.0625</v>
      </c>
      <c r="I16" s="51">
        <f t="shared" si="3"/>
        <v>0.11976470588235294</v>
      </c>
    </row>
    <row r="17" spans="1:9" x14ac:dyDescent="0.4">
      <c r="A17" s="40">
        <v>240</v>
      </c>
      <c r="B17" s="47">
        <v>3.48</v>
      </c>
      <c r="C17" s="46">
        <f t="shared" si="1"/>
        <v>0.87</v>
      </c>
      <c r="D17" s="52">
        <f t="shared" si="2"/>
        <v>1.4658045977011493</v>
      </c>
      <c r="F17" s="40">
        <v>240</v>
      </c>
      <c r="G17" s="47">
        <v>4.8</v>
      </c>
      <c r="H17" s="46">
        <f t="shared" si="0"/>
        <v>1.2</v>
      </c>
      <c r="I17" s="51">
        <f t="shared" si="3"/>
        <v>0.10604166666666667</v>
      </c>
    </row>
    <row r="18" spans="1:9" x14ac:dyDescent="0.4">
      <c r="A18" s="40">
        <v>300</v>
      </c>
      <c r="B18" s="47">
        <v>4.01</v>
      </c>
      <c r="C18" s="46">
        <f t="shared" si="1"/>
        <v>1.0024999999999999</v>
      </c>
      <c r="D18" s="52">
        <f t="shared" si="2"/>
        <v>1.2720698254364089</v>
      </c>
      <c r="F18" s="40">
        <v>300</v>
      </c>
      <c r="G18" s="47">
        <v>5.3</v>
      </c>
      <c r="H18" s="46">
        <f t="shared" si="0"/>
        <v>1.325</v>
      </c>
      <c r="I18" s="51">
        <f t="shared" si="3"/>
        <v>9.6037735849056602E-2</v>
      </c>
    </row>
    <row r="19" spans="1:9" x14ac:dyDescent="0.4">
      <c r="A19" s="40">
        <v>360</v>
      </c>
      <c r="B19" s="47">
        <v>4.55</v>
      </c>
      <c r="C19" s="46">
        <f t="shared" si="1"/>
        <v>1.1375</v>
      </c>
      <c r="D19" s="52">
        <f t="shared" si="2"/>
        <v>1.1210989010989012</v>
      </c>
      <c r="F19" s="40">
        <v>360</v>
      </c>
      <c r="G19" s="47">
        <v>5.81</v>
      </c>
      <c r="H19" s="46">
        <f t="shared" si="0"/>
        <v>1.4524999999999999</v>
      </c>
      <c r="I19" s="51">
        <f t="shared" si="3"/>
        <v>8.7607573149741824E-2</v>
      </c>
    </row>
    <row r="20" spans="1:9" x14ac:dyDescent="0.4">
      <c r="A20" s="40">
        <v>420</v>
      </c>
      <c r="B20" s="47">
        <v>5.01</v>
      </c>
      <c r="C20" s="46">
        <f t="shared" si="1"/>
        <v>1.2524999999999999</v>
      </c>
      <c r="D20" s="52">
        <f t="shared" si="2"/>
        <v>1.0181636726546905</v>
      </c>
      <c r="F20" s="40">
        <v>420</v>
      </c>
      <c r="G20" s="47">
        <v>6.2</v>
      </c>
      <c r="H20" s="46">
        <f t="shared" si="0"/>
        <v>1.55</v>
      </c>
      <c r="I20" s="51">
        <f t="shared" si="3"/>
        <v>8.2096774193548383E-2</v>
      </c>
    </row>
    <row r="21" spans="1:9" x14ac:dyDescent="0.4">
      <c r="A21" s="40">
        <v>480</v>
      </c>
      <c r="B21" s="47">
        <v>5.51</v>
      </c>
      <c r="C21" s="46">
        <f t="shared" si="1"/>
        <v>1.3774999999999999</v>
      </c>
      <c r="D21" s="52">
        <f t="shared" si="2"/>
        <v>0.9257713248638838</v>
      </c>
      <c r="F21" s="40">
        <v>480</v>
      </c>
      <c r="G21" s="47">
        <v>6.48</v>
      </c>
      <c r="H21" s="46">
        <f t="shared" si="0"/>
        <v>1.62</v>
      </c>
      <c r="I21" s="51">
        <f t="shared" si="3"/>
        <v>7.8549382716049387E-2</v>
      </c>
    </row>
    <row r="22" spans="1:9" x14ac:dyDescent="0.4">
      <c r="A22" s="40">
        <v>540</v>
      </c>
      <c r="B22" s="47">
        <v>5.92</v>
      </c>
      <c r="C22" s="46">
        <f t="shared" si="1"/>
        <v>1.48</v>
      </c>
      <c r="D22" s="52">
        <f t="shared" si="2"/>
        <v>0.86165540540540542</v>
      </c>
      <c r="F22" s="40">
        <v>540</v>
      </c>
      <c r="G22" s="47">
        <v>6.91</v>
      </c>
      <c r="H22" s="46">
        <f t="shared" si="0"/>
        <v>1.7275</v>
      </c>
      <c r="I22" s="51">
        <f t="shared" si="3"/>
        <v>7.3661360347322721E-2</v>
      </c>
    </row>
    <row r="23" spans="1:9" ht="12.6" thickBot="1" x14ac:dyDescent="0.45">
      <c r="A23" s="40">
        <v>600</v>
      </c>
      <c r="B23" s="49">
        <v>6.37</v>
      </c>
      <c r="C23" s="50">
        <f t="shared" si="1"/>
        <v>1.5925</v>
      </c>
      <c r="D23" s="52">
        <f t="shared" si="2"/>
        <v>0.80078492935635792</v>
      </c>
      <c r="F23" s="40">
        <v>600</v>
      </c>
      <c r="G23" s="49">
        <v>7.24</v>
      </c>
      <c r="H23" s="50">
        <f t="shared" si="0"/>
        <v>1.81</v>
      </c>
      <c r="I23" s="51">
        <f t="shared" si="3"/>
        <v>7.0303867403314915E-2</v>
      </c>
    </row>
    <row r="24" spans="1:9" x14ac:dyDescent="0.4">
      <c r="A24" s="2"/>
      <c r="D24" s="5"/>
      <c r="F24" s="2"/>
      <c r="I24" s="5"/>
    </row>
    <row r="25" spans="1:9" ht="12.6" thickBot="1" x14ac:dyDescent="0.45">
      <c r="A25" s="6" t="s">
        <v>3</v>
      </c>
      <c r="B25" s="7">
        <f>B23/B14</f>
        <v>4.5177304964539013</v>
      </c>
      <c r="C25" s="7"/>
      <c r="D25" s="8"/>
      <c r="F25" s="6" t="s">
        <v>3</v>
      </c>
      <c r="G25" s="7">
        <f>G23/G14</f>
        <v>2.8503937007874018</v>
      </c>
      <c r="H25" s="7"/>
      <c r="I25" s="8"/>
    </row>
    <row r="26" spans="1:9" ht="12.6" thickBot="1" x14ac:dyDescent="0.45">
      <c r="A26" s="2"/>
      <c r="D26" s="5"/>
      <c r="F26" s="2"/>
      <c r="I26" s="5"/>
    </row>
    <row r="27" spans="1:9" ht="12.55" customHeight="1" x14ac:dyDescent="0.4">
      <c r="A27" s="114" t="s">
        <v>36</v>
      </c>
      <c r="B27" s="115"/>
      <c r="C27" s="115"/>
      <c r="D27" s="116"/>
      <c r="F27" s="114" t="s">
        <v>35</v>
      </c>
      <c r="G27" s="115"/>
      <c r="H27" s="115"/>
      <c r="I27" s="116"/>
    </row>
    <row r="28" spans="1:9" x14ac:dyDescent="0.4">
      <c r="A28" s="117"/>
      <c r="B28" s="118"/>
      <c r="C28" s="118"/>
      <c r="D28" s="119"/>
      <c r="F28" s="117"/>
      <c r="G28" s="118"/>
      <c r="H28" s="118"/>
      <c r="I28" s="119"/>
    </row>
    <row r="29" spans="1:9" x14ac:dyDescent="0.4">
      <c r="A29" s="117"/>
      <c r="B29" s="118"/>
      <c r="C29" s="118"/>
      <c r="D29" s="119"/>
      <c r="F29" s="117"/>
      <c r="G29" s="118"/>
      <c r="H29" s="118"/>
      <c r="I29" s="119"/>
    </row>
    <row r="30" spans="1:9" ht="12.6" thickBot="1" x14ac:dyDescent="0.45">
      <c r="A30" s="120"/>
      <c r="B30" s="121"/>
      <c r="C30" s="121"/>
      <c r="D30" s="122"/>
      <c r="F30" s="120"/>
      <c r="G30" s="121"/>
      <c r="H30" s="121"/>
      <c r="I30" s="122"/>
    </row>
  </sheetData>
  <mergeCells count="5">
    <mergeCell ref="A1:I2"/>
    <mergeCell ref="A27:D30"/>
    <mergeCell ref="F27:I30"/>
    <mergeCell ref="F3:I3"/>
    <mergeCell ref="A3:D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E7789-E6EE-485D-AA33-81B35B8E1898}">
  <dimension ref="A1:I47"/>
  <sheetViews>
    <sheetView zoomScaleNormal="100" workbookViewId="0">
      <selection activeCell="A31" sqref="A31"/>
    </sheetView>
  </sheetViews>
  <sheetFormatPr defaultColWidth="9.109375" defaultRowHeight="12.3" x14ac:dyDescent="0.4"/>
  <cols>
    <col min="1" max="4" width="18.609375" style="1" customWidth="1"/>
    <col min="5" max="5" width="2.83203125" style="1" customWidth="1"/>
    <col min="6" max="9" width="18.609375" style="1" customWidth="1"/>
    <col min="10" max="16384" width="9.109375" style="1"/>
  </cols>
  <sheetData>
    <row r="1" spans="1:9" ht="16" customHeight="1" x14ac:dyDescent="0.4">
      <c r="A1" s="123" t="s">
        <v>43</v>
      </c>
      <c r="B1" s="106"/>
      <c r="C1" s="106"/>
      <c r="D1" s="106"/>
      <c r="E1" s="106"/>
      <c r="F1" s="106"/>
      <c r="G1" s="106"/>
      <c r="H1" s="106"/>
      <c r="I1" s="107"/>
    </row>
    <row r="2" spans="1:9" ht="16" customHeight="1" thickBot="1" x14ac:dyDescent="0.45">
      <c r="A2" s="108"/>
      <c r="B2" s="109"/>
      <c r="C2" s="109"/>
      <c r="D2" s="109"/>
      <c r="E2" s="109"/>
      <c r="F2" s="109"/>
      <c r="G2" s="109"/>
      <c r="H2" s="109"/>
      <c r="I2" s="110"/>
    </row>
    <row r="3" spans="1:9" ht="12.6" thickBot="1" x14ac:dyDescent="0.45">
      <c r="A3" s="135" t="s">
        <v>10</v>
      </c>
      <c r="B3" s="136"/>
      <c r="C3" s="136"/>
      <c r="D3" s="137"/>
      <c r="F3" s="135" t="s">
        <v>11</v>
      </c>
      <c r="G3" s="136"/>
      <c r="H3" s="136"/>
      <c r="I3" s="137"/>
    </row>
    <row r="4" spans="1:9" x14ac:dyDescent="0.4">
      <c r="A4" s="10" t="s">
        <v>8</v>
      </c>
      <c r="B4" s="3" t="s">
        <v>22</v>
      </c>
      <c r="C4" s="3"/>
      <c r="D4" s="4"/>
      <c r="F4" s="10" t="s">
        <v>8</v>
      </c>
      <c r="G4" s="3" t="s">
        <v>22</v>
      </c>
      <c r="H4" s="3"/>
      <c r="I4" s="4"/>
    </row>
    <row r="5" spans="1:9" x14ac:dyDescent="0.4">
      <c r="A5" s="10" t="s">
        <v>7</v>
      </c>
      <c r="B5" s="12">
        <v>45616</v>
      </c>
      <c r="C5" s="3" t="s">
        <v>19</v>
      </c>
      <c r="D5" s="4"/>
      <c r="F5" s="10" t="s">
        <v>7</v>
      </c>
      <c r="G5" s="12">
        <v>45616</v>
      </c>
      <c r="H5" s="3" t="s">
        <v>19</v>
      </c>
      <c r="I5" s="4"/>
    </row>
    <row r="6" spans="1:9" x14ac:dyDescent="0.4">
      <c r="A6" s="10" t="s">
        <v>15</v>
      </c>
      <c r="B6" s="3">
        <v>20</v>
      </c>
      <c r="C6" s="3"/>
      <c r="D6" s="4" t="s">
        <v>14</v>
      </c>
      <c r="F6" s="10" t="s">
        <v>15</v>
      </c>
      <c r="G6" s="3">
        <v>20</v>
      </c>
      <c r="H6" s="3"/>
      <c r="I6" s="4" t="s">
        <v>14</v>
      </c>
    </row>
    <row r="7" spans="1:9" x14ac:dyDescent="0.4">
      <c r="A7" s="10" t="s">
        <v>16</v>
      </c>
      <c r="B7" s="3">
        <v>20</v>
      </c>
      <c r="C7" s="3"/>
      <c r="D7" s="4" t="s">
        <v>14</v>
      </c>
      <c r="F7" s="10" t="s">
        <v>18</v>
      </c>
      <c r="G7" s="3">
        <v>20</v>
      </c>
      <c r="H7" s="3" t="s">
        <v>20</v>
      </c>
      <c r="I7" s="4" t="s">
        <v>14</v>
      </c>
    </row>
    <row r="8" spans="1:9" x14ac:dyDescent="0.4">
      <c r="A8" s="10" t="s">
        <v>12</v>
      </c>
      <c r="B8" s="3">
        <v>25.5</v>
      </c>
      <c r="C8" s="3"/>
      <c r="D8" s="4" t="s">
        <v>13</v>
      </c>
      <c r="F8" s="10" t="s">
        <v>12</v>
      </c>
      <c r="G8" s="3">
        <v>25.5</v>
      </c>
      <c r="H8" s="3"/>
      <c r="I8" s="4" t="s">
        <v>13</v>
      </c>
    </row>
    <row r="9" spans="1:9" ht="12.6" thickBot="1" x14ac:dyDescent="0.45">
      <c r="A9" s="10" t="s">
        <v>9</v>
      </c>
      <c r="B9" s="1">
        <v>5101</v>
      </c>
      <c r="D9" s="11" t="s">
        <v>0</v>
      </c>
      <c r="F9" s="10" t="s">
        <v>9</v>
      </c>
      <c r="G9" s="1">
        <v>509</v>
      </c>
      <c r="I9" s="11" t="s">
        <v>0</v>
      </c>
    </row>
    <row r="10" spans="1:9" ht="12.9" x14ac:dyDescent="0.4">
      <c r="A10" s="39" t="s">
        <v>1</v>
      </c>
      <c r="B10" s="43" t="s">
        <v>2</v>
      </c>
      <c r="C10" s="44" t="s">
        <v>17</v>
      </c>
      <c r="D10" s="42" t="s">
        <v>37</v>
      </c>
      <c r="F10" s="39" t="s">
        <v>1</v>
      </c>
      <c r="G10" s="43" t="s">
        <v>2</v>
      </c>
      <c r="H10" s="44" t="s">
        <v>17</v>
      </c>
      <c r="I10" s="42" t="s">
        <v>37</v>
      </c>
    </row>
    <row r="11" spans="1:9" x14ac:dyDescent="0.4">
      <c r="A11" s="40">
        <v>15</v>
      </c>
      <c r="B11" s="47">
        <v>0.45</v>
      </c>
      <c r="C11" s="46">
        <f>0.5^((40-$B$7)/10)*B11</f>
        <v>0.1125</v>
      </c>
      <c r="D11" s="52">
        <f>$B$9/(B11*1000)</f>
        <v>11.335555555555555</v>
      </c>
      <c r="F11" s="40">
        <v>15</v>
      </c>
      <c r="G11" s="45">
        <v>0.83499999999999996</v>
      </c>
      <c r="H11" s="46">
        <f t="shared" ref="H11:H23" si="0">0.5^((40-$G$7)/10)*G11</f>
        <v>0.20874999999999999</v>
      </c>
      <c r="I11" s="52">
        <f>$G$9/(G11*1000)</f>
        <v>0.6095808383233533</v>
      </c>
    </row>
    <row r="12" spans="1:9" x14ac:dyDescent="0.4">
      <c r="A12" s="40">
        <v>30</v>
      </c>
      <c r="B12" s="47">
        <v>0.80500000000000005</v>
      </c>
      <c r="C12" s="46">
        <f t="shared" ref="C12:C23" si="1">0.5^((40-$B$7)/10)*B12</f>
        <v>0.20125000000000001</v>
      </c>
      <c r="D12" s="52">
        <f t="shared" ref="D12:D23" si="2">$B$9/(B12*1000)</f>
        <v>6.336645962732919</v>
      </c>
      <c r="F12" s="40">
        <v>30</v>
      </c>
      <c r="G12" s="47">
        <v>1.6919999999999999</v>
      </c>
      <c r="H12" s="46">
        <f t="shared" si="0"/>
        <v>0.42299999999999999</v>
      </c>
      <c r="I12" s="52">
        <f t="shared" ref="I12:I23" si="3">$G$9/(G12*1000)</f>
        <v>0.30082742316784872</v>
      </c>
    </row>
    <row r="13" spans="1:9" x14ac:dyDescent="0.4">
      <c r="A13" s="40">
        <v>45</v>
      </c>
      <c r="B13" s="47">
        <v>1.0669999999999999</v>
      </c>
      <c r="C13" s="46">
        <f t="shared" si="1"/>
        <v>0.26674999999999999</v>
      </c>
      <c r="D13" s="52">
        <f t="shared" si="2"/>
        <v>4.7806935332708527</v>
      </c>
      <c r="F13" s="40">
        <v>45</v>
      </c>
      <c r="G13" s="47">
        <v>2.1067800000000001</v>
      </c>
      <c r="H13" s="46">
        <f t="shared" si="0"/>
        <v>0.52669500000000002</v>
      </c>
      <c r="I13" s="52">
        <f t="shared" si="3"/>
        <v>0.24160092653243337</v>
      </c>
    </row>
    <row r="14" spans="1:9" x14ac:dyDescent="0.4">
      <c r="A14" s="41">
        <v>60</v>
      </c>
      <c r="B14" s="48">
        <v>1.39</v>
      </c>
      <c r="C14" s="73">
        <f t="shared" si="1"/>
        <v>0.34749999999999998</v>
      </c>
      <c r="D14" s="67">
        <f t="shared" si="2"/>
        <v>3.6697841726618705</v>
      </c>
      <c r="F14" s="41">
        <v>60</v>
      </c>
      <c r="G14" s="48">
        <v>2.48</v>
      </c>
      <c r="H14" s="73">
        <f t="shared" si="0"/>
        <v>0.62</v>
      </c>
      <c r="I14" s="67">
        <f t="shared" si="3"/>
        <v>0.20524193548387096</v>
      </c>
    </row>
    <row r="15" spans="1:9" x14ac:dyDescent="0.4">
      <c r="A15" s="40">
        <v>120</v>
      </c>
      <c r="B15" s="47">
        <v>2.12</v>
      </c>
      <c r="C15" s="46">
        <f t="shared" si="1"/>
        <v>0.53</v>
      </c>
      <c r="D15" s="52">
        <f t="shared" si="2"/>
        <v>2.4061320754716982</v>
      </c>
      <c r="F15" s="40">
        <v>120</v>
      </c>
      <c r="G15" s="47">
        <v>3.32</v>
      </c>
      <c r="H15" s="46">
        <f t="shared" si="0"/>
        <v>0.83</v>
      </c>
      <c r="I15" s="52">
        <f t="shared" si="3"/>
        <v>0.15331325301204821</v>
      </c>
    </row>
    <row r="16" spans="1:9" x14ac:dyDescent="0.4">
      <c r="A16" s="40">
        <v>180</v>
      </c>
      <c r="B16" s="47">
        <v>2.2400000000000002</v>
      </c>
      <c r="C16" s="46">
        <f t="shared" si="1"/>
        <v>0.56000000000000005</v>
      </c>
      <c r="D16" s="52">
        <f t="shared" si="2"/>
        <v>2.2772321428571427</v>
      </c>
      <c r="F16" s="40">
        <v>180</v>
      </c>
      <c r="G16" s="47">
        <v>4.09</v>
      </c>
      <c r="H16" s="46">
        <f t="shared" si="0"/>
        <v>1.0225</v>
      </c>
      <c r="I16" s="52">
        <f t="shared" si="3"/>
        <v>0.12444987775061124</v>
      </c>
    </row>
    <row r="17" spans="1:9" x14ac:dyDescent="0.4">
      <c r="A17" s="40">
        <v>240</v>
      </c>
      <c r="B17" s="47">
        <v>3.34</v>
      </c>
      <c r="C17" s="46">
        <f t="shared" si="1"/>
        <v>0.83499999999999996</v>
      </c>
      <c r="D17" s="52">
        <f t="shared" si="2"/>
        <v>1.527245508982036</v>
      </c>
      <c r="F17" s="40">
        <v>240</v>
      </c>
      <c r="G17" s="47">
        <v>4.62</v>
      </c>
      <c r="H17" s="46">
        <f t="shared" si="0"/>
        <v>1.155</v>
      </c>
      <c r="I17" s="52">
        <f t="shared" si="3"/>
        <v>0.11017316017316017</v>
      </c>
    </row>
    <row r="18" spans="1:9" x14ac:dyDescent="0.4">
      <c r="A18" s="40">
        <v>300</v>
      </c>
      <c r="B18" s="47">
        <v>3.79</v>
      </c>
      <c r="C18" s="46">
        <f t="shared" si="1"/>
        <v>0.94750000000000001</v>
      </c>
      <c r="D18" s="52">
        <f t="shared" si="2"/>
        <v>1.3459102902374671</v>
      </c>
      <c r="F18" s="40">
        <v>300</v>
      </c>
      <c r="G18" s="47">
        <v>5.0999999999999996</v>
      </c>
      <c r="H18" s="46">
        <f t="shared" si="0"/>
        <v>1.2749999999999999</v>
      </c>
      <c r="I18" s="52">
        <f t="shared" si="3"/>
        <v>9.9803921568627454E-2</v>
      </c>
    </row>
    <row r="19" spans="1:9" x14ac:dyDescent="0.4">
      <c r="A19" s="40">
        <v>360</v>
      </c>
      <c r="B19" s="47">
        <v>4.3499999999999996</v>
      </c>
      <c r="C19" s="46">
        <f t="shared" si="1"/>
        <v>1.0874999999999999</v>
      </c>
      <c r="D19" s="52">
        <f t="shared" si="2"/>
        <v>1.1726436781609195</v>
      </c>
      <c r="F19" s="40">
        <v>360</v>
      </c>
      <c r="G19" s="47">
        <v>5.58</v>
      </c>
      <c r="H19" s="46">
        <f t="shared" si="0"/>
        <v>1.395</v>
      </c>
      <c r="I19" s="52">
        <f t="shared" si="3"/>
        <v>9.1218637992831544E-2</v>
      </c>
    </row>
    <row r="20" spans="1:9" x14ac:dyDescent="0.4">
      <c r="A20" s="40">
        <v>420</v>
      </c>
      <c r="B20" s="47">
        <v>4.79</v>
      </c>
      <c r="C20" s="46">
        <f t="shared" si="1"/>
        <v>1.1975</v>
      </c>
      <c r="D20" s="52">
        <f t="shared" si="2"/>
        <v>1.0649269311064717</v>
      </c>
      <c r="F20" s="40">
        <v>420</v>
      </c>
      <c r="G20" s="47">
        <v>5.96</v>
      </c>
      <c r="H20" s="46">
        <f t="shared" si="0"/>
        <v>1.49</v>
      </c>
      <c r="I20" s="52">
        <f t="shared" si="3"/>
        <v>8.5402684563758394E-2</v>
      </c>
    </row>
    <row r="21" spans="1:9" x14ac:dyDescent="0.4">
      <c r="A21" s="40">
        <v>480</v>
      </c>
      <c r="B21" s="47">
        <v>5.29</v>
      </c>
      <c r="C21" s="46">
        <f t="shared" si="1"/>
        <v>1.3225</v>
      </c>
      <c r="D21" s="52">
        <f t="shared" si="2"/>
        <v>0.96427221172022681</v>
      </c>
      <c r="F21" s="40">
        <v>480</v>
      </c>
      <c r="G21" s="47">
        <v>6.23</v>
      </c>
      <c r="H21" s="46">
        <f t="shared" si="0"/>
        <v>1.5575000000000001</v>
      </c>
      <c r="I21" s="52">
        <f t="shared" si="3"/>
        <v>8.170144462279294E-2</v>
      </c>
    </row>
    <row r="22" spans="1:9" x14ac:dyDescent="0.4">
      <c r="A22" s="40">
        <v>540</v>
      </c>
      <c r="B22" s="47">
        <v>5.61</v>
      </c>
      <c r="C22" s="46">
        <f t="shared" si="1"/>
        <v>1.4025000000000001</v>
      </c>
      <c r="D22" s="52">
        <f t="shared" si="2"/>
        <v>0.90926916221033871</v>
      </c>
      <c r="F22" s="40">
        <v>540</v>
      </c>
      <c r="G22" s="47">
        <v>6.65</v>
      </c>
      <c r="H22" s="46">
        <f t="shared" si="0"/>
        <v>1.6625000000000001</v>
      </c>
      <c r="I22" s="52">
        <f t="shared" si="3"/>
        <v>7.6541353383458646E-2</v>
      </c>
    </row>
    <row r="23" spans="1:9" ht="12.6" thickBot="1" x14ac:dyDescent="0.45">
      <c r="A23" s="41">
        <v>600</v>
      </c>
      <c r="B23" s="68">
        <v>6.09</v>
      </c>
      <c r="C23" s="69">
        <f t="shared" si="1"/>
        <v>1.5225</v>
      </c>
      <c r="D23" s="67">
        <f t="shared" si="2"/>
        <v>0.83760262725779966</v>
      </c>
      <c r="F23" s="41">
        <v>600</v>
      </c>
      <c r="G23" s="68">
        <v>6.96</v>
      </c>
      <c r="H23" s="69">
        <f t="shared" si="0"/>
        <v>1.74</v>
      </c>
      <c r="I23" s="67">
        <f t="shared" si="3"/>
        <v>7.3132183908045975E-2</v>
      </c>
    </row>
    <row r="24" spans="1:9" x14ac:dyDescent="0.4">
      <c r="A24" s="2"/>
      <c r="D24" s="5"/>
      <c r="F24" s="2"/>
      <c r="I24" s="5"/>
    </row>
    <row r="25" spans="1:9" ht="12.6" thickBot="1" x14ac:dyDescent="0.45">
      <c r="A25" s="6" t="s">
        <v>3</v>
      </c>
      <c r="B25" s="7">
        <f>B23/B14</f>
        <v>4.3812949640287773</v>
      </c>
      <c r="C25" s="7"/>
      <c r="D25" s="8"/>
      <c r="F25" s="6" t="s">
        <v>3</v>
      </c>
      <c r="G25" s="7">
        <f>G23/G14</f>
        <v>2.806451612903226</v>
      </c>
      <c r="H25" s="7"/>
      <c r="I25" s="8"/>
    </row>
    <row r="26" spans="1:9" ht="12.6" thickBot="1" x14ac:dyDescent="0.45"/>
    <row r="27" spans="1:9" ht="12.55" customHeight="1" x14ac:dyDescent="0.4">
      <c r="A27" s="114" t="s">
        <v>36</v>
      </c>
      <c r="B27" s="115"/>
      <c r="C27" s="115"/>
      <c r="D27" s="116"/>
      <c r="F27" s="114" t="s">
        <v>39</v>
      </c>
      <c r="G27" s="115"/>
      <c r="H27" s="115"/>
      <c r="I27" s="116"/>
    </row>
    <row r="28" spans="1:9" x14ac:dyDescent="0.4">
      <c r="A28" s="117"/>
      <c r="B28" s="118"/>
      <c r="C28" s="118"/>
      <c r="D28" s="119"/>
      <c r="F28" s="117"/>
      <c r="G28" s="118"/>
      <c r="H28" s="118"/>
      <c r="I28" s="119"/>
    </row>
    <row r="29" spans="1:9" x14ac:dyDescent="0.4">
      <c r="A29" s="117"/>
      <c r="B29" s="118"/>
      <c r="C29" s="118"/>
      <c r="D29" s="119"/>
      <c r="F29" s="117"/>
      <c r="G29" s="118"/>
      <c r="H29" s="118"/>
      <c r="I29" s="119"/>
    </row>
    <row r="30" spans="1:9" ht="12.6" thickBot="1" x14ac:dyDescent="0.45">
      <c r="A30" s="120"/>
      <c r="B30" s="121"/>
      <c r="C30" s="121"/>
      <c r="D30" s="122"/>
      <c r="F30" s="120"/>
      <c r="G30" s="121"/>
      <c r="H30" s="121"/>
      <c r="I30" s="122"/>
    </row>
    <row r="34" spans="2:7" x14ac:dyDescent="0.4">
      <c r="G34" s="20"/>
    </row>
    <row r="35" spans="2:7" x14ac:dyDescent="0.4">
      <c r="B35" s="18"/>
      <c r="C35" s="18"/>
      <c r="G35" s="18"/>
    </row>
    <row r="36" spans="2:7" x14ac:dyDescent="0.4">
      <c r="B36" s="18"/>
      <c r="C36" s="18"/>
      <c r="G36" s="18"/>
    </row>
    <row r="37" spans="2:7" x14ac:dyDescent="0.4">
      <c r="B37" s="18"/>
      <c r="C37" s="18"/>
      <c r="G37" s="19"/>
    </row>
    <row r="38" spans="2:7" x14ac:dyDescent="0.4">
      <c r="B38" s="19"/>
      <c r="C38" s="18"/>
      <c r="G38" s="18"/>
    </row>
    <row r="39" spans="2:7" x14ac:dyDescent="0.4">
      <c r="B39" s="18"/>
      <c r="C39" s="18"/>
      <c r="G39" s="18"/>
    </row>
    <row r="40" spans="2:7" x14ac:dyDescent="0.4">
      <c r="B40" s="18"/>
      <c r="C40" s="18"/>
      <c r="G40" s="18"/>
    </row>
    <row r="41" spans="2:7" x14ac:dyDescent="0.4">
      <c r="B41" s="18"/>
      <c r="C41" s="18"/>
      <c r="G41" s="18"/>
    </row>
    <row r="42" spans="2:7" x14ac:dyDescent="0.4">
      <c r="B42" s="18"/>
      <c r="C42" s="18"/>
      <c r="G42" s="18"/>
    </row>
    <row r="43" spans="2:7" x14ac:dyDescent="0.4">
      <c r="B43" s="18"/>
      <c r="C43" s="18"/>
      <c r="G43" s="18"/>
    </row>
    <row r="44" spans="2:7" x14ac:dyDescent="0.4">
      <c r="B44" s="18"/>
      <c r="C44" s="18"/>
      <c r="G44" s="18"/>
    </row>
    <row r="45" spans="2:7" x14ac:dyDescent="0.4">
      <c r="B45" s="18"/>
      <c r="C45" s="18"/>
      <c r="G45" s="18"/>
    </row>
    <row r="46" spans="2:7" x14ac:dyDescent="0.4">
      <c r="B46" s="18"/>
      <c r="C46" s="18"/>
      <c r="G46" s="18"/>
    </row>
    <row r="47" spans="2:7" x14ac:dyDescent="0.4">
      <c r="B47" s="18"/>
      <c r="C47" s="18"/>
    </row>
  </sheetData>
  <mergeCells count="5">
    <mergeCell ref="A27:D30"/>
    <mergeCell ref="F27:I30"/>
    <mergeCell ref="F3:I3"/>
    <mergeCell ref="A3:D3"/>
    <mergeCell ref="A1:I2"/>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Generator Baseline IR&amp;PI Data</vt:lpstr>
      <vt:lpstr>Test #1 (CO2) Fault #1 Data </vt:lpstr>
      <vt:lpstr>G2 After Fault#2 (HWM) Data</vt:lpstr>
      <vt:lpstr>G2 After Fault#3 (HWM) Data</vt:lpstr>
    </vt:vector>
  </TitlesOfParts>
  <Manager/>
  <Company>Bureau of Reclamation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Eastment</dc:creator>
  <cp:keywords/>
  <dc:description/>
  <cp:lastModifiedBy>Benjamin, Brianna K</cp:lastModifiedBy>
  <cp:revision/>
  <dcterms:created xsi:type="dcterms:W3CDTF">2008-12-11T19:11:44Z</dcterms:created>
  <dcterms:modified xsi:type="dcterms:W3CDTF">2026-03-17T14:38:12Z</dcterms:modified>
  <cp:category/>
  <cp:contentStatus/>
</cp:coreProperties>
</file>